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oczim\Desktop\Tantárgyi programok  TANTERVEK\2023_2024. tanév\Alapképzés\tantervi hálók_alap\"/>
    </mc:Choice>
  </mc:AlternateContent>
  <xr:revisionPtr revIDLastSave="0" documentId="13_ncr:1_{1C15E5E7-B34B-4F40-9FC9-3ED43B0CF5B6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SZAK" sheetId="7" r:id="rId1"/>
    <sheet name="bűnüldözés" sheetId="10" r:id="rId2"/>
    <sheet name="bűnügyi felderítő" sheetId="11" r:id="rId3"/>
    <sheet name="gazdasági nyomozó" sheetId="12" r:id="rId4"/>
    <sheet name="kibernyomozó" sheetId="13" r:id="rId5"/>
    <sheet name="adó-és pénzügyi nyomozó " sheetId="17" r:id="rId6"/>
    <sheet name="Előtanulmányi rend" sheetId="16" r:id="rId7"/>
  </sheets>
  <definedNames>
    <definedName name="_1A83.2_1" localSheetId="5">#REF!</definedName>
    <definedName name="_1A83.2_1" localSheetId="2">#REF!</definedName>
    <definedName name="_1A83.2_1" localSheetId="6">#REF!</definedName>
    <definedName name="_1A83.2_1" localSheetId="3">#REF!</definedName>
    <definedName name="_1A83.2_1" localSheetId="4">#REF!</definedName>
    <definedName name="_1A83.2_1">#REF!</definedName>
    <definedName name="_2A83.2_2" localSheetId="5">#REF!</definedName>
    <definedName name="_2A83.2_2" localSheetId="2">#REF!</definedName>
    <definedName name="_2A83.2_2" localSheetId="6">#REF!</definedName>
    <definedName name="_2A83.2_2" localSheetId="3">#REF!</definedName>
    <definedName name="_2A83.2_2" localSheetId="4">#REF!</definedName>
    <definedName name="_2A83.2_2">#REF!</definedName>
    <definedName name="_3A83.2_3" localSheetId="5">#REF!</definedName>
    <definedName name="_3A83.2_3" localSheetId="2">#REF!</definedName>
    <definedName name="_3A83.2_3" localSheetId="6">#REF!</definedName>
    <definedName name="_3A83.2_3" localSheetId="3">#REF!</definedName>
    <definedName name="_3A83.2_3" localSheetId="4">#REF!</definedName>
    <definedName name="_3A83.2_3">#REF!</definedName>
    <definedName name="_4A83.2_4" localSheetId="5">#REF!</definedName>
    <definedName name="_4A83.2_4" localSheetId="2">#REF!</definedName>
    <definedName name="_4A83.2_4" localSheetId="6">#REF!</definedName>
    <definedName name="_4A83.2_4" localSheetId="3">#REF!</definedName>
    <definedName name="_4A83.2_4" localSheetId="4">#REF!</definedName>
    <definedName name="_4A83.2_4">#REF!</definedName>
    <definedName name="A83.2" localSheetId="5">#REF!</definedName>
    <definedName name="A83.2" localSheetId="2">#REF!</definedName>
    <definedName name="A83.2" localSheetId="1">#REF!</definedName>
    <definedName name="A83.2" localSheetId="6">#REF!</definedName>
    <definedName name="A83.2" localSheetId="3">#REF!</definedName>
    <definedName name="A83.2" localSheetId="4">#REF!</definedName>
    <definedName name="A83.2">#REF!</definedName>
    <definedName name="másol" localSheetId="5">#REF!</definedName>
    <definedName name="másol" localSheetId="2">#REF!</definedName>
    <definedName name="másol" localSheetId="6">#REF!</definedName>
    <definedName name="másol" localSheetId="3">#REF!</definedName>
    <definedName name="másol" localSheetId="4">#REF!</definedName>
    <definedName name="másol">#REF!</definedName>
    <definedName name="_xlnm.Print_Area" localSheetId="5">'adó-és pénzügyi nyomozó '!$A$1:$BE$69</definedName>
    <definedName name="_xlnm.Print_Area" localSheetId="2">'bűnügyi felderítő'!$A$1:$BE$50</definedName>
    <definedName name="_xlnm.Print_Area" localSheetId="1">bűnüldözés!$B$1:$BF$47</definedName>
    <definedName name="_xlnm.Print_Area" localSheetId="3">'gazdasági nyomozó'!$B$1:$BF$51</definedName>
    <definedName name="_xlnm.Print_Area" localSheetId="4">kibernyomozó!$A$1:$BE$49</definedName>
    <definedName name="_xlnm.Print_Area" localSheetId="0">SZAK!$A$1:$BE$107</definedName>
    <definedName name="rendészeti" localSheetId="5">#REF!</definedName>
    <definedName name="rendészet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85" i="7" l="1"/>
  <c r="AO185" i="7"/>
  <c r="AK185" i="7"/>
  <c r="AI185" i="7"/>
  <c r="AE185" i="7"/>
  <c r="AC185" i="7"/>
  <c r="AQ184" i="7"/>
  <c r="AO184" i="7"/>
  <c r="AK184" i="7"/>
  <c r="AI184" i="7"/>
  <c r="AE184" i="7"/>
  <c r="AC184" i="7"/>
  <c r="AJ28" i="10" l="1"/>
  <c r="AJ34" i="12"/>
  <c r="AI35" i="11"/>
  <c r="AO22" i="7"/>
  <c r="AW232" i="7" l="1"/>
  <c r="AU232" i="7"/>
  <c r="AQ232" i="7"/>
  <c r="AO232" i="7"/>
  <c r="AK232" i="7"/>
  <c r="AI232" i="7"/>
  <c r="AE232" i="7"/>
  <c r="AC232" i="7"/>
  <c r="Y232" i="7"/>
  <c r="W232" i="7"/>
  <c r="S232" i="7"/>
  <c r="Q232" i="7"/>
  <c r="M232" i="7"/>
  <c r="K232" i="7"/>
  <c r="G232" i="7"/>
  <c r="E232" i="7"/>
  <c r="AR92" i="7" l="1"/>
  <c r="AR10" i="17" s="1"/>
  <c r="BD10" i="17" s="1"/>
  <c r="AP92" i="7"/>
  <c r="AN92" i="7"/>
  <c r="AJ92" i="7"/>
  <c r="AH92" i="7"/>
  <c r="AL92" i="7"/>
  <c r="AY65" i="17" l="1"/>
  <c r="AS65" i="17"/>
  <c r="AM65" i="17"/>
  <c r="AG65" i="17"/>
  <c r="AA65" i="17"/>
  <c r="U65" i="17"/>
  <c r="O65" i="17"/>
  <c r="I65" i="17"/>
  <c r="AY64" i="17"/>
  <c r="AS64" i="17"/>
  <c r="AM64" i="17"/>
  <c r="AG64" i="17"/>
  <c r="AA64" i="17"/>
  <c r="U64" i="17"/>
  <c r="O64" i="17"/>
  <c r="I64" i="17"/>
  <c r="AY63" i="17"/>
  <c r="AS63" i="17"/>
  <c r="AM63" i="17"/>
  <c r="AG63" i="17"/>
  <c r="AA63" i="17"/>
  <c r="U63" i="17"/>
  <c r="O63" i="17"/>
  <c r="I63" i="17"/>
  <c r="AY62" i="17"/>
  <c r="AS62" i="17"/>
  <c r="AM62" i="17"/>
  <c r="AG62" i="17"/>
  <c r="AA62" i="17"/>
  <c r="U62" i="17"/>
  <c r="O62" i="17"/>
  <c r="I62" i="17"/>
  <c r="AY61" i="17"/>
  <c r="AS61" i="17"/>
  <c r="AM61" i="17"/>
  <c r="AG61" i="17"/>
  <c r="AA61" i="17"/>
  <c r="U61" i="17"/>
  <c r="O61" i="17"/>
  <c r="I61" i="17"/>
  <c r="BE61" i="17" s="1"/>
  <c r="AY60" i="17"/>
  <c r="AS60" i="17"/>
  <c r="AM60" i="17"/>
  <c r="AG60" i="17"/>
  <c r="I60" i="17"/>
  <c r="AY59" i="17"/>
  <c r="AS59" i="17"/>
  <c r="AM59" i="17"/>
  <c r="AG59" i="17"/>
  <c r="AA59" i="17"/>
  <c r="U59" i="17"/>
  <c r="O59" i="17"/>
  <c r="I59" i="17"/>
  <c r="AY58" i="17"/>
  <c r="AS58" i="17"/>
  <c r="AM58" i="17"/>
  <c r="AG58" i="17"/>
  <c r="AA58" i="17"/>
  <c r="U58" i="17"/>
  <c r="O58" i="17"/>
  <c r="I58" i="17"/>
  <c r="AY57" i="17"/>
  <c r="AS57" i="17"/>
  <c r="AM57" i="17"/>
  <c r="AG57" i="17"/>
  <c r="AA57" i="17"/>
  <c r="U57" i="17"/>
  <c r="O57" i="17"/>
  <c r="I57" i="17"/>
  <c r="AY56" i="17"/>
  <c r="AY66" i="17" s="1"/>
  <c r="AS56" i="17"/>
  <c r="AM56" i="17"/>
  <c r="AA56" i="17"/>
  <c r="U56" i="17"/>
  <c r="O56" i="17"/>
  <c r="I56" i="17"/>
  <c r="AS55" i="17"/>
  <c r="AM55" i="17"/>
  <c r="AG55" i="17"/>
  <c r="AA55" i="17"/>
  <c r="U55" i="17"/>
  <c r="O55" i="17"/>
  <c r="I55" i="17"/>
  <c r="AS54" i="17"/>
  <c r="AS66" i="17" s="1"/>
  <c r="AM54" i="17"/>
  <c r="AG54" i="17"/>
  <c r="AA54" i="17"/>
  <c r="U54" i="17"/>
  <c r="O54" i="17"/>
  <c r="I54" i="17"/>
  <c r="AV46" i="17"/>
  <c r="AT46" i="17"/>
  <c r="AP46" i="17"/>
  <c r="AN46" i="17"/>
  <c r="BA46" i="17" s="1"/>
  <c r="AK46" i="17"/>
  <c r="AJ46" i="17"/>
  <c r="AH46" i="17"/>
  <c r="AD46" i="17"/>
  <c r="AB46" i="17"/>
  <c r="X46" i="17"/>
  <c r="V46" i="17"/>
  <c r="R46" i="17"/>
  <c r="P46" i="17"/>
  <c r="L46" i="17"/>
  <c r="BC46" i="17" s="1"/>
  <c r="J46" i="17"/>
  <c r="F46" i="17"/>
  <c r="BB46" i="17" s="1"/>
  <c r="D46" i="17"/>
  <c r="AZ46" i="17" s="1"/>
  <c r="BE45" i="17"/>
  <c r="BC45" i="17"/>
  <c r="BB45" i="17"/>
  <c r="BA45" i="17"/>
  <c r="AZ45" i="17"/>
  <c r="AW45" i="17"/>
  <c r="AU45" i="17"/>
  <c r="AQ45" i="17"/>
  <c r="AO45" i="17"/>
  <c r="AK45" i="17"/>
  <c r="AI45" i="17"/>
  <c r="AI46" i="17" s="1"/>
  <c r="AE45" i="17"/>
  <c r="AC45" i="17"/>
  <c r="Y45" i="17"/>
  <c r="W45" i="17"/>
  <c r="S45" i="17"/>
  <c r="Q45" i="17"/>
  <c r="M45" i="17"/>
  <c r="K45" i="17"/>
  <c r="G45" i="17"/>
  <c r="E45" i="17"/>
  <c r="BE44" i="17"/>
  <c r="BC44" i="17"/>
  <c r="BB44" i="17"/>
  <c r="BA44" i="17"/>
  <c r="AZ44" i="17"/>
  <c r="AW44" i="17"/>
  <c r="AU44" i="17"/>
  <c r="AQ44" i="17"/>
  <c r="AO44" i="17"/>
  <c r="AK44" i="17"/>
  <c r="AI44" i="17"/>
  <c r="AE44" i="17"/>
  <c r="AC44" i="17"/>
  <c r="Y44" i="17"/>
  <c r="W44" i="17"/>
  <c r="S44" i="17"/>
  <c r="Q44" i="17"/>
  <c r="M44" i="17"/>
  <c r="K44" i="17"/>
  <c r="G44" i="17"/>
  <c r="E44" i="17"/>
  <c r="AW43" i="17"/>
  <c r="AU43" i="17"/>
  <c r="AQ43" i="17"/>
  <c r="AO43" i="17"/>
  <c r="AK43" i="17"/>
  <c r="AI43" i="17"/>
  <c r="AE43" i="17"/>
  <c r="AC43" i="17"/>
  <c r="Y43" i="17"/>
  <c r="W43" i="17"/>
  <c r="S43" i="17"/>
  <c r="Q43" i="17"/>
  <c r="M43" i="17"/>
  <c r="M46" i="17" s="1"/>
  <c r="K43" i="17"/>
  <c r="G43" i="17"/>
  <c r="E43" i="17"/>
  <c r="AW42" i="17"/>
  <c r="AW46" i="17" s="1"/>
  <c r="AU42" i="17"/>
  <c r="AQ42" i="17"/>
  <c r="AO42" i="17"/>
  <c r="AO46" i="17" s="1"/>
  <c r="AK42" i="17"/>
  <c r="AI42" i="17"/>
  <c r="AE42" i="17"/>
  <c r="AC42" i="17"/>
  <c r="Y42" i="17"/>
  <c r="Y46" i="17" s="1"/>
  <c r="W42" i="17"/>
  <c r="S42" i="17"/>
  <c r="S46" i="17" s="1"/>
  <c r="Q42" i="17"/>
  <c r="Q46" i="17" s="1"/>
  <c r="M42" i="17"/>
  <c r="K42" i="17"/>
  <c r="G42" i="17"/>
  <c r="E42" i="17"/>
  <c r="AX39" i="17"/>
  <c r="AV39" i="17"/>
  <c r="AT39" i="17"/>
  <c r="AT40" i="17" s="1"/>
  <c r="AT47" i="17" s="1"/>
  <c r="AR39" i="17"/>
  <c r="AR40" i="17" s="1"/>
  <c r="AP39" i="17"/>
  <c r="AN39" i="17"/>
  <c r="AL39" i="17"/>
  <c r="AJ39" i="17"/>
  <c r="AJ40" i="17" s="1"/>
  <c r="AJ47" i="17" s="1"/>
  <c r="AH39" i="17"/>
  <c r="AF39" i="17"/>
  <c r="AD39" i="17"/>
  <c r="AB39" i="17"/>
  <c r="Z39" i="17"/>
  <c r="X39" i="17"/>
  <c r="V39" i="17"/>
  <c r="T39" i="17"/>
  <c r="R39" i="17"/>
  <c r="P39" i="17"/>
  <c r="N39" i="17"/>
  <c r="L39" i="17"/>
  <c r="J39" i="17"/>
  <c r="H39" i="17"/>
  <c r="F39" i="17"/>
  <c r="F40" i="17" s="1"/>
  <c r="F47" i="17" s="1"/>
  <c r="D39" i="17"/>
  <c r="D40" i="17" s="1"/>
  <c r="D47" i="17" s="1"/>
  <c r="BE37" i="17"/>
  <c r="BD37" i="17"/>
  <c r="BC37" i="17"/>
  <c r="BB37" i="17"/>
  <c r="BA37" i="17"/>
  <c r="AZ37" i="17"/>
  <c r="AW37" i="17"/>
  <c r="AU37" i="17"/>
  <c r="AQ37" i="17"/>
  <c r="AO37" i="17"/>
  <c r="AK37" i="17"/>
  <c r="AI37" i="17"/>
  <c r="AE37" i="17"/>
  <c r="AC37" i="17"/>
  <c r="Y37" i="17"/>
  <c r="W37" i="17"/>
  <c r="S37" i="17"/>
  <c r="Q37" i="17"/>
  <c r="M37" i="17"/>
  <c r="G37" i="17"/>
  <c r="E37" i="17"/>
  <c r="BE36" i="17"/>
  <c r="BD36" i="17"/>
  <c r="BB36" i="17"/>
  <c r="BA36" i="17"/>
  <c r="AZ36" i="17"/>
  <c r="AU36" i="17"/>
  <c r="AQ36" i="17"/>
  <c r="AO36" i="17"/>
  <c r="AK36" i="17"/>
  <c r="AI36" i="17"/>
  <c r="AE36" i="17"/>
  <c r="AC36" i="17"/>
  <c r="Y36" i="17"/>
  <c r="W36" i="17"/>
  <c r="S36" i="17"/>
  <c r="Q36" i="17"/>
  <c r="M36" i="17"/>
  <c r="K36" i="17"/>
  <c r="G36" i="17"/>
  <c r="E36" i="17"/>
  <c r="BE35" i="17"/>
  <c r="BD35" i="17"/>
  <c r="BC35" i="17"/>
  <c r="BB35" i="17"/>
  <c r="BA35" i="17"/>
  <c r="AZ35" i="17"/>
  <c r="AW35" i="17"/>
  <c r="AU35" i="17"/>
  <c r="AQ35" i="17"/>
  <c r="AO35" i="17"/>
  <c r="AI35" i="17"/>
  <c r="AE35" i="17"/>
  <c r="AC35" i="17"/>
  <c r="Y35" i="17"/>
  <c r="W35" i="17"/>
  <c r="S35" i="17"/>
  <c r="Q35" i="17"/>
  <c r="M35" i="17"/>
  <c r="K35" i="17"/>
  <c r="G35" i="17"/>
  <c r="E35" i="17"/>
  <c r="BE34" i="17"/>
  <c r="BD34" i="17"/>
  <c r="BC34" i="17"/>
  <c r="BB34" i="17"/>
  <c r="BA34" i="17"/>
  <c r="AZ34" i="17"/>
  <c r="AW34" i="17"/>
  <c r="AU34" i="17"/>
  <c r="AQ34" i="17"/>
  <c r="AO34" i="17"/>
  <c r="AK34" i="17"/>
  <c r="AI34" i="17"/>
  <c r="AC34" i="17"/>
  <c r="Y34" i="17"/>
  <c r="W34" i="17"/>
  <c r="S34" i="17"/>
  <c r="Q34" i="17"/>
  <c r="M34" i="17"/>
  <c r="K34" i="17"/>
  <c r="G34" i="17"/>
  <c r="E34" i="17"/>
  <c r="BE33" i="17"/>
  <c r="BD33" i="17"/>
  <c r="BC33" i="17"/>
  <c r="BB33" i="17"/>
  <c r="BA33" i="17"/>
  <c r="AZ33" i="17"/>
  <c r="AW33" i="17"/>
  <c r="AU33" i="17"/>
  <c r="AQ33" i="17"/>
  <c r="AO33" i="17"/>
  <c r="AK33" i="17"/>
  <c r="AI33" i="17"/>
  <c r="AE33" i="17"/>
  <c r="AC33" i="17"/>
  <c r="W33" i="17"/>
  <c r="S33" i="17"/>
  <c r="Q33" i="17"/>
  <c r="M33" i="17"/>
  <c r="K33" i="17"/>
  <c r="G33" i="17"/>
  <c r="E33" i="17"/>
  <c r="BE32" i="17"/>
  <c r="BD32" i="17"/>
  <c r="BC32" i="17"/>
  <c r="BB32" i="17"/>
  <c r="BA32" i="17"/>
  <c r="AZ32" i="17"/>
  <c r="AW32" i="17"/>
  <c r="AU32" i="17"/>
  <c r="AQ32" i="17"/>
  <c r="AO32" i="17"/>
  <c r="AK32" i="17"/>
  <c r="AI32" i="17"/>
  <c r="AE32" i="17"/>
  <c r="AC32" i="17"/>
  <c r="Y32" i="17"/>
  <c r="W32" i="17"/>
  <c r="S32" i="17"/>
  <c r="Q32" i="17"/>
  <c r="G32" i="17"/>
  <c r="E32" i="17"/>
  <c r="AU31" i="17"/>
  <c r="AQ31" i="17"/>
  <c r="AK31" i="17"/>
  <c r="AI31" i="17"/>
  <c r="AE31" i="17"/>
  <c r="AC31" i="17"/>
  <c r="Y31" i="17"/>
  <c r="W31" i="17"/>
  <c r="S31" i="17"/>
  <c r="M31" i="17"/>
  <c r="K31" i="17"/>
  <c r="G31" i="17"/>
  <c r="E31" i="17"/>
  <c r="BE30" i="17"/>
  <c r="BD30" i="17"/>
  <c r="BB30" i="17"/>
  <c r="AZ30" i="17"/>
  <c r="AQ30" i="17"/>
  <c r="AO30" i="17"/>
  <c r="AK30" i="17"/>
  <c r="AI30" i="17"/>
  <c r="AE30" i="17"/>
  <c r="AC30" i="17"/>
  <c r="Y30" i="17"/>
  <c r="W30" i="17"/>
  <c r="S30" i="17"/>
  <c r="Q30" i="17"/>
  <c r="M30" i="17"/>
  <c r="K30" i="17"/>
  <c r="G30" i="17"/>
  <c r="E30" i="17"/>
  <c r="BE29" i="17"/>
  <c r="BD29" i="17"/>
  <c r="BC29" i="17"/>
  <c r="BB29" i="17"/>
  <c r="BA29" i="17"/>
  <c r="AZ29" i="17"/>
  <c r="AW29" i="17"/>
  <c r="AU29" i="17"/>
  <c r="AQ29" i="17"/>
  <c r="AO29" i="17"/>
  <c r="AI29" i="17"/>
  <c r="AC29" i="17"/>
  <c r="Y29" i="17"/>
  <c r="W29" i="17"/>
  <c r="S29" i="17"/>
  <c r="Q29" i="17"/>
  <c r="G29" i="17"/>
  <c r="E29" i="17"/>
  <c r="BE28" i="17"/>
  <c r="BD28" i="17"/>
  <c r="BC28" i="17"/>
  <c r="BB28" i="17"/>
  <c r="BA28" i="17"/>
  <c r="AZ28" i="17"/>
  <c r="AW28" i="17"/>
  <c r="AU28" i="17"/>
  <c r="AK28" i="17"/>
  <c r="AI28" i="17"/>
  <c r="AE28" i="17"/>
  <c r="AC28" i="17"/>
  <c r="Y28" i="17"/>
  <c r="W28" i="17"/>
  <c r="S28" i="17"/>
  <c r="Q28" i="17"/>
  <c r="M28" i="17"/>
  <c r="K28" i="17"/>
  <c r="G28" i="17"/>
  <c r="E28" i="17"/>
  <c r="BE27" i="17"/>
  <c r="BD27" i="17"/>
  <c r="BC27" i="17"/>
  <c r="BB27" i="17"/>
  <c r="BA27" i="17"/>
  <c r="AZ27" i="17"/>
  <c r="AW27" i="17"/>
  <c r="AU27" i="17"/>
  <c r="AQ27" i="17"/>
  <c r="AO27" i="17"/>
  <c r="AK27" i="17"/>
  <c r="AI27" i="17"/>
  <c r="M27" i="17"/>
  <c r="K27" i="17"/>
  <c r="G27" i="17"/>
  <c r="E27" i="17"/>
  <c r="BE26" i="17"/>
  <c r="BD26" i="17"/>
  <c r="BC26" i="17"/>
  <c r="BB26" i="17"/>
  <c r="BA26" i="17"/>
  <c r="AZ26" i="17"/>
  <c r="AQ26" i="17"/>
  <c r="AO26" i="17"/>
  <c r="Y26" i="17"/>
  <c r="W26" i="17"/>
  <c r="S26" i="17"/>
  <c r="Q26" i="17"/>
  <c r="M26" i="17"/>
  <c r="K26" i="17"/>
  <c r="G26" i="17"/>
  <c r="E26" i="17"/>
  <c r="BE25" i="17"/>
  <c r="BD25" i="17"/>
  <c r="BC25" i="17"/>
  <c r="BB25" i="17"/>
  <c r="BA25" i="17"/>
  <c r="AZ25" i="17"/>
  <c r="AW25" i="17"/>
  <c r="AU25" i="17"/>
  <c r="AO25" i="17"/>
  <c r="AK25" i="17"/>
  <c r="AI25" i="17"/>
  <c r="S25" i="17"/>
  <c r="Q25" i="17"/>
  <c r="M25" i="17"/>
  <c r="K25" i="17"/>
  <c r="G25" i="17"/>
  <c r="E25" i="17"/>
  <c r="BE24" i="17"/>
  <c r="BD24" i="17"/>
  <c r="BC24" i="17"/>
  <c r="BB24" i="17"/>
  <c r="BA24" i="17"/>
  <c r="AZ24" i="17"/>
  <c r="AW24" i="17"/>
  <c r="AU24" i="17"/>
  <c r="AQ24" i="17"/>
  <c r="AO24" i="17"/>
  <c r="AC24" i="17"/>
  <c r="M24" i="17"/>
  <c r="K24" i="17"/>
  <c r="G24" i="17"/>
  <c r="E24" i="17"/>
  <c r="BE23" i="17"/>
  <c r="BD23" i="17"/>
  <c r="BC23" i="17"/>
  <c r="BB23" i="17"/>
  <c r="BA23" i="17"/>
  <c r="AZ23" i="17"/>
  <c r="AW23" i="17"/>
  <c r="AU23" i="17"/>
  <c r="AQ23" i="17"/>
  <c r="AO23" i="17"/>
  <c r="AK23" i="17"/>
  <c r="AI23" i="17"/>
  <c r="Y23" i="17"/>
  <c r="W23" i="17"/>
  <c r="G23" i="17"/>
  <c r="E23" i="17"/>
  <c r="BE22" i="17"/>
  <c r="BD22" i="17"/>
  <c r="BB22" i="17"/>
  <c r="AZ22" i="17"/>
  <c r="AQ22" i="17"/>
  <c r="AO22" i="17"/>
  <c r="AK22" i="17"/>
  <c r="AI22" i="17"/>
  <c r="AE22" i="17"/>
  <c r="AC22" i="17"/>
  <c r="Y22" i="17"/>
  <c r="W22" i="17"/>
  <c r="S22" i="17"/>
  <c r="Q22" i="17"/>
  <c r="M22" i="17"/>
  <c r="K22" i="17"/>
  <c r="G22" i="17"/>
  <c r="E22" i="17"/>
  <c r="BE21" i="17"/>
  <c r="BD21" i="17"/>
  <c r="BC21" i="17"/>
  <c r="BB21" i="17"/>
  <c r="BA21" i="17"/>
  <c r="AZ21" i="17"/>
  <c r="AW21" i="17"/>
  <c r="AU21" i="17"/>
  <c r="AK21" i="17"/>
  <c r="AI21" i="17"/>
  <c r="AE21" i="17"/>
  <c r="AC21" i="17"/>
  <c r="Y21" i="17"/>
  <c r="W21" i="17"/>
  <c r="S21" i="17"/>
  <c r="Q21" i="17"/>
  <c r="M21" i="17"/>
  <c r="K21" i="17"/>
  <c r="G21" i="17"/>
  <c r="E21" i="17"/>
  <c r="BE20" i="17"/>
  <c r="BD20" i="17"/>
  <c r="BC20" i="17"/>
  <c r="BB20" i="17"/>
  <c r="BA20" i="17"/>
  <c r="AZ20" i="17"/>
  <c r="AW20" i="17"/>
  <c r="AU20" i="17"/>
  <c r="AQ20" i="17"/>
  <c r="AO20" i="17"/>
  <c r="Y20" i="17"/>
  <c r="W20" i="17"/>
  <c r="S20" i="17"/>
  <c r="Q20" i="17"/>
  <c r="M20" i="17"/>
  <c r="K20" i="17"/>
  <c r="G20" i="17"/>
  <c r="E20" i="17"/>
  <c r="BE19" i="17"/>
  <c r="BD19" i="17"/>
  <c r="BB19" i="17"/>
  <c r="BA19" i="17"/>
  <c r="AZ19" i="17"/>
  <c r="AU19" i="17"/>
  <c r="AQ19" i="17"/>
  <c r="AO19" i="17"/>
  <c r="AK19" i="17"/>
  <c r="AI19" i="17"/>
  <c r="AE19" i="17"/>
  <c r="AC19" i="17"/>
  <c r="Y19" i="17"/>
  <c r="W19" i="17"/>
  <c r="S19" i="17"/>
  <c r="Q19" i="17"/>
  <c r="M19" i="17"/>
  <c r="K19" i="17"/>
  <c r="G19" i="17"/>
  <c r="E19" i="17"/>
  <c r="BE18" i="17"/>
  <c r="BD18" i="17"/>
  <c r="BB18" i="17"/>
  <c r="AZ18" i="17"/>
  <c r="AK18" i="17"/>
  <c r="AI18" i="17"/>
  <c r="Y18" i="17"/>
  <c r="W18" i="17"/>
  <c r="S18" i="17"/>
  <c r="Q18" i="17"/>
  <c r="M18" i="17"/>
  <c r="K18" i="17"/>
  <c r="G18" i="17"/>
  <c r="E18" i="17"/>
  <c r="BE16" i="17"/>
  <c r="BD16" i="17"/>
  <c r="BC16" i="17"/>
  <c r="BB16" i="17"/>
  <c r="AW16" i="17"/>
  <c r="AU16" i="17"/>
  <c r="AK16" i="17"/>
  <c r="AI16" i="17"/>
  <c r="AE16" i="17"/>
  <c r="AC16" i="17"/>
  <c r="Y16" i="17"/>
  <c r="W16" i="17"/>
  <c r="S16" i="17"/>
  <c r="Q16" i="17"/>
  <c r="M16" i="17"/>
  <c r="K16" i="17"/>
  <c r="G16" i="17"/>
  <c r="E16" i="17"/>
  <c r="BE15" i="17"/>
  <c r="BD15" i="17"/>
  <c r="BC15" i="17"/>
  <c r="BB15" i="17"/>
  <c r="BA15" i="17"/>
  <c r="AZ15" i="17"/>
  <c r="AW15" i="17"/>
  <c r="AU15" i="17"/>
  <c r="AQ15" i="17"/>
  <c r="AO15" i="17"/>
  <c r="AE15" i="17"/>
  <c r="AC15" i="17"/>
  <c r="Y15" i="17"/>
  <c r="W15" i="17"/>
  <c r="S15" i="17"/>
  <c r="Q15" i="17"/>
  <c r="M15" i="17"/>
  <c r="K15" i="17"/>
  <c r="G15" i="17"/>
  <c r="E15" i="17"/>
  <c r="BE14" i="17"/>
  <c r="BD14" i="17"/>
  <c r="BC14" i="17"/>
  <c r="BB14" i="17"/>
  <c r="BA14" i="17"/>
  <c r="AZ14" i="17"/>
  <c r="AQ14" i="17"/>
  <c r="AO14" i="17"/>
  <c r="AK14" i="17"/>
  <c r="AI14" i="17"/>
  <c r="AE14" i="17"/>
  <c r="AC14" i="17"/>
  <c r="Y14" i="17"/>
  <c r="W14" i="17"/>
  <c r="BE13" i="17"/>
  <c r="BD13" i="17"/>
  <c r="BC13" i="17"/>
  <c r="BB13" i="17"/>
  <c r="BA13" i="17"/>
  <c r="AZ13" i="17"/>
  <c r="AW13" i="17"/>
  <c r="AU13" i="17"/>
  <c r="AQ13" i="17"/>
  <c r="AO13" i="17"/>
  <c r="AK13" i="17"/>
  <c r="AI13" i="17"/>
  <c r="AE13" i="17"/>
  <c r="AC13" i="17"/>
  <c r="Y13" i="17"/>
  <c r="W13" i="17"/>
  <c r="S13" i="17"/>
  <c r="Q13" i="17"/>
  <c r="BE12" i="17"/>
  <c r="BD12" i="17"/>
  <c r="BC12" i="17"/>
  <c r="BB12" i="17"/>
  <c r="BA12" i="17"/>
  <c r="AZ12" i="17"/>
  <c r="AW12" i="17"/>
  <c r="AU12" i="17"/>
  <c r="AQ12" i="17"/>
  <c r="AO12" i="17"/>
  <c r="AK12" i="17"/>
  <c r="AI12" i="17"/>
  <c r="AE12" i="17"/>
  <c r="AC12" i="17"/>
  <c r="Y12" i="17"/>
  <c r="W12" i="17"/>
  <c r="S12" i="17"/>
  <c r="Q12" i="17"/>
  <c r="M12" i="17"/>
  <c r="K12" i="17"/>
  <c r="AD40" i="17"/>
  <c r="AD47" i="17" s="1"/>
  <c r="AB40" i="17"/>
  <c r="AB47" i="17" s="1"/>
  <c r="V40" i="17"/>
  <c r="V47" i="17" s="1"/>
  <c r="T40" i="17"/>
  <c r="L40" i="17"/>
  <c r="L47" i="17" s="1"/>
  <c r="AC46" i="17" l="1"/>
  <c r="BE55" i="17"/>
  <c r="BE63" i="17"/>
  <c r="AE46" i="17"/>
  <c r="K39" i="17"/>
  <c r="K40" i="17" s="1"/>
  <c r="AQ46" i="17"/>
  <c r="AU46" i="17"/>
  <c r="K46" i="17"/>
  <c r="E46" i="17"/>
  <c r="U66" i="17"/>
  <c r="BE62" i="17"/>
  <c r="G46" i="17"/>
  <c r="W46" i="17"/>
  <c r="O66" i="17"/>
  <c r="BE64" i="17"/>
  <c r="AN40" i="17"/>
  <c r="AN47" i="17" s="1"/>
  <c r="W39" i="17"/>
  <c r="W40" i="17" s="1"/>
  <c r="AU39" i="17"/>
  <c r="AU40" i="17" s="1"/>
  <c r="AU47" i="17" s="1"/>
  <c r="E39" i="17"/>
  <c r="S39" i="17"/>
  <c r="S40" i="17" s="1"/>
  <c r="S47" i="17" s="1"/>
  <c r="AA66" i="17"/>
  <c r="Z40" i="17"/>
  <c r="AX40" i="17"/>
  <c r="M39" i="17"/>
  <c r="M40" i="17" s="1"/>
  <c r="M47" i="17" s="1"/>
  <c r="Y39" i="17"/>
  <c r="Y40" i="17" s="1"/>
  <c r="Y47" i="17" s="1"/>
  <c r="AK39" i="17"/>
  <c r="AK40" i="17" s="1"/>
  <c r="AK47" i="17" s="1"/>
  <c r="AW39" i="17"/>
  <c r="AW40" i="17" s="1"/>
  <c r="AW47" i="17" s="1"/>
  <c r="BC39" i="17"/>
  <c r="BC40" i="17" s="1"/>
  <c r="BC47" i="17" s="1"/>
  <c r="AE39" i="17"/>
  <c r="G39" i="17"/>
  <c r="I66" i="17"/>
  <c r="AG66" i="17"/>
  <c r="AM66" i="17"/>
  <c r="BE65" i="17"/>
  <c r="P40" i="17"/>
  <c r="P47" i="17" s="1"/>
  <c r="AI39" i="17"/>
  <c r="AI40" i="17" s="1"/>
  <c r="AI47" i="17" s="1"/>
  <c r="BB39" i="17"/>
  <c r="BB40" i="17" s="1"/>
  <c r="BA39" i="17"/>
  <c r="BA40" i="17" s="1"/>
  <c r="H40" i="17"/>
  <c r="R40" i="17"/>
  <c r="R47" i="17" s="1"/>
  <c r="AF40" i="17"/>
  <c r="AP40" i="17"/>
  <c r="AP47" i="17" s="1"/>
  <c r="Q39" i="17"/>
  <c r="Q40" i="17" s="1"/>
  <c r="Q47" i="17" s="1"/>
  <c r="AC39" i="17"/>
  <c r="AC40" i="17" s="1"/>
  <c r="AC47" i="17" s="1"/>
  <c r="AO39" i="17"/>
  <c r="AZ39" i="17"/>
  <c r="AZ40" i="17" s="1"/>
  <c r="BD39" i="17"/>
  <c r="BD40" i="17" s="1"/>
  <c r="AQ39" i="17"/>
  <c r="AQ40" i="17" s="1"/>
  <c r="AQ47" i="17" s="1"/>
  <c r="BE39" i="17"/>
  <c r="BE40" i="17" s="1"/>
  <c r="BE56" i="17"/>
  <c r="BE57" i="17"/>
  <c r="BE58" i="17"/>
  <c r="BE59" i="17"/>
  <c r="BE60" i="17"/>
  <c r="E40" i="17"/>
  <c r="N40" i="17"/>
  <c r="AL40" i="17"/>
  <c r="AE40" i="17"/>
  <c r="AE47" i="17" s="1"/>
  <c r="G40" i="17"/>
  <c r="AO40" i="17"/>
  <c r="AO47" i="17" s="1"/>
  <c r="X40" i="17"/>
  <c r="X47" i="17" s="1"/>
  <c r="AV40" i="17"/>
  <c r="AV47" i="17" s="1"/>
  <c r="J40" i="17"/>
  <c r="J47" i="17" s="1"/>
  <c r="AH40" i="17"/>
  <c r="AH47" i="17" s="1"/>
  <c r="BE54" i="17"/>
  <c r="BB47" i="17" l="1"/>
  <c r="G47" i="17"/>
  <c r="K47" i="17"/>
  <c r="BE66" i="17"/>
  <c r="W47" i="17"/>
  <c r="E47" i="17"/>
  <c r="AZ47" i="17"/>
  <c r="BA47" i="17"/>
  <c r="Y66" i="7" l="1"/>
  <c r="W66" i="7"/>
  <c r="AW22" i="13"/>
  <c r="AU22" i="13"/>
  <c r="AQ22" i="13"/>
  <c r="AO22" i="13"/>
  <c r="AK22" i="13"/>
  <c r="AI22" i="13"/>
  <c r="AE22" i="13"/>
  <c r="AC22" i="13"/>
  <c r="Y22" i="13"/>
  <c r="W22" i="13"/>
  <c r="S22" i="13"/>
  <c r="Q22" i="13"/>
  <c r="G22" i="13"/>
  <c r="E22" i="13"/>
  <c r="AC34" i="11" l="1"/>
  <c r="AC31" i="11"/>
  <c r="W30" i="11"/>
  <c r="AJ27" i="10" l="1"/>
  <c r="E207" i="7" l="1"/>
  <c r="G207" i="7"/>
  <c r="K207" i="7"/>
  <c r="M207" i="7"/>
  <c r="Q207" i="7"/>
  <c r="S207" i="7"/>
  <c r="W207" i="7"/>
  <c r="Y207" i="7"/>
  <c r="AC207" i="7"/>
  <c r="AE207" i="7"/>
  <c r="AI207" i="7"/>
  <c r="AK207" i="7"/>
  <c r="AO207" i="7"/>
  <c r="AQ207" i="7"/>
  <c r="AU207" i="7"/>
  <c r="AW207" i="7"/>
  <c r="E208" i="7"/>
  <c r="G208" i="7"/>
  <c r="K208" i="7"/>
  <c r="M208" i="7"/>
  <c r="Q208" i="7"/>
  <c r="S208" i="7"/>
  <c r="W208" i="7"/>
  <c r="Y208" i="7"/>
  <c r="AC208" i="7"/>
  <c r="AE208" i="7"/>
  <c r="AI208" i="7"/>
  <c r="AK208" i="7"/>
  <c r="AO208" i="7"/>
  <c r="AQ208" i="7"/>
  <c r="AU208" i="7"/>
  <c r="AW208" i="7"/>
  <c r="E209" i="7"/>
  <c r="G209" i="7"/>
  <c r="K209" i="7"/>
  <c r="M209" i="7"/>
  <c r="Q209" i="7"/>
  <c r="S209" i="7"/>
  <c r="W209" i="7"/>
  <c r="Y209" i="7"/>
  <c r="AC209" i="7"/>
  <c r="AE209" i="7"/>
  <c r="AI209" i="7"/>
  <c r="AK209" i="7"/>
  <c r="AO209" i="7"/>
  <c r="AQ209" i="7"/>
  <c r="AU209" i="7"/>
  <c r="AW209" i="7"/>
  <c r="E210" i="7"/>
  <c r="G210" i="7"/>
  <c r="K210" i="7"/>
  <c r="M210" i="7"/>
  <c r="Q210" i="7"/>
  <c r="S210" i="7"/>
  <c r="W210" i="7"/>
  <c r="Y210" i="7"/>
  <c r="AC210" i="7"/>
  <c r="AE210" i="7"/>
  <c r="AI210" i="7"/>
  <c r="AK210" i="7"/>
  <c r="AO210" i="7"/>
  <c r="AQ210" i="7"/>
  <c r="AU210" i="7"/>
  <c r="AW210" i="7"/>
  <c r="E211" i="7"/>
  <c r="G211" i="7"/>
  <c r="K211" i="7"/>
  <c r="M211" i="7"/>
  <c r="Q211" i="7"/>
  <c r="S211" i="7"/>
  <c r="W211" i="7"/>
  <c r="Y211" i="7"/>
  <c r="AC211" i="7"/>
  <c r="AE211" i="7"/>
  <c r="AI211" i="7"/>
  <c r="AK211" i="7"/>
  <c r="AO211" i="7"/>
  <c r="AQ211" i="7"/>
  <c r="AU211" i="7"/>
  <c r="AW211" i="7"/>
  <c r="E212" i="7"/>
  <c r="G212" i="7"/>
  <c r="K212" i="7"/>
  <c r="M212" i="7"/>
  <c r="Q212" i="7"/>
  <c r="S212" i="7"/>
  <c r="W212" i="7"/>
  <c r="Y212" i="7"/>
  <c r="AC212" i="7"/>
  <c r="AE212" i="7"/>
  <c r="AI212" i="7"/>
  <c r="AK212" i="7"/>
  <c r="AO212" i="7"/>
  <c r="AQ212" i="7"/>
  <c r="AU212" i="7"/>
  <c r="AW212" i="7"/>
  <c r="E213" i="7"/>
  <c r="G213" i="7"/>
  <c r="K213" i="7"/>
  <c r="M213" i="7"/>
  <c r="Q213" i="7"/>
  <c r="S213" i="7"/>
  <c r="W213" i="7"/>
  <c r="Y213" i="7"/>
  <c r="AC213" i="7"/>
  <c r="AE213" i="7"/>
  <c r="AI213" i="7"/>
  <c r="AK213" i="7"/>
  <c r="AO213" i="7"/>
  <c r="AQ213" i="7"/>
  <c r="AU213" i="7"/>
  <c r="AW213" i="7"/>
  <c r="E214" i="7"/>
  <c r="G214" i="7"/>
  <c r="K214" i="7"/>
  <c r="M214" i="7"/>
  <c r="AU214" i="7"/>
  <c r="AW214" i="7"/>
  <c r="E215" i="7"/>
  <c r="G215" i="7"/>
  <c r="K215" i="7"/>
  <c r="M215" i="7"/>
  <c r="Q215" i="7"/>
  <c r="S215" i="7"/>
  <c r="W215" i="7"/>
  <c r="Y215" i="7"/>
  <c r="AC215" i="7"/>
  <c r="AE215" i="7"/>
  <c r="AI215" i="7"/>
  <c r="AK215" i="7"/>
  <c r="AO215" i="7"/>
  <c r="AQ215" i="7"/>
  <c r="AU215" i="7"/>
  <c r="AW215" i="7"/>
  <c r="E216" i="7"/>
  <c r="G216" i="7"/>
  <c r="K216" i="7"/>
  <c r="M216" i="7"/>
  <c r="Q216" i="7"/>
  <c r="S216" i="7"/>
  <c r="W216" i="7"/>
  <c r="Y216" i="7"/>
  <c r="AC216" i="7"/>
  <c r="AE216" i="7"/>
  <c r="AI216" i="7"/>
  <c r="AK216" i="7"/>
  <c r="AO216" i="7"/>
  <c r="AQ216" i="7"/>
  <c r="AU216" i="7"/>
  <c r="AW216" i="7"/>
  <c r="E217" i="7"/>
  <c r="G217" i="7"/>
  <c r="K217" i="7"/>
  <c r="M217" i="7"/>
  <c r="Q217" i="7"/>
  <c r="S217" i="7"/>
  <c r="W217" i="7"/>
  <c r="Y217" i="7"/>
  <c r="AC217" i="7"/>
  <c r="AE217" i="7"/>
  <c r="AI217" i="7"/>
  <c r="AK217" i="7"/>
  <c r="AO217" i="7"/>
  <c r="AQ217" i="7"/>
  <c r="AU217" i="7"/>
  <c r="AW217" i="7"/>
  <c r="E218" i="7"/>
  <c r="G218" i="7"/>
  <c r="K218" i="7"/>
  <c r="M218" i="7"/>
  <c r="Q218" i="7"/>
  <c r="S218" i="7"/>
  <c r="W218" i="7"/>
  <c r="Y218" i="7"/>
  <c r="AC218" i="7"/>
  <c r="AE218" i="7"/>
  <c r="AI218" i="7"/>
  <c r="AK218" i="7"/>
  <c r="AO218" i="7"/>
  <c r="AQ218" i="7"/>
  <c r="AU218" i="7"/>
  <c r="AW218" i="7"/>
  <c r="E219" i="7"/>
  <c r="G219" i="7"/>
  <c r="K219" i="7"/>
  <c r="M219" i="7"/>
  <c r="Q219" i="7"/>
  <c r="S219" i="7"/>
  <c r="W219" i="7"/>
  <c r="Y219" i="7"/>
  <c r="AC219" i="7"/>
  <c r="AE219" i="7"/>
  <c r="AI219" i="7"/>
  <c r="AK219" i="7"/>
  <c r="AO219" i="7"/>
  <c r="AQ219" i="7"/>
  <c r="AU219" i="7"/>
  <c r="AW219" i="7"/>
  <c r="E220" i="7"/>
  <c r="G220" i="7"/>
  <c r="K220" i="7"/>
  <c r="M220" i="7"/>
  <c r="Q220" i="7"/>
  <c r="S220" i="7"/>
  <c r="W220" i="7"/>
  <c r="Y220" i="7"/>
  <c r="AC220" i="7"/>
  <c r="AE220" i="7"/>
  <c r="AI220" i="7"/>
  <c r="AK220" i="7"/>
  <c r="AO220" i="7"/>
  <c r="AQ220" i="7"/>
  <c r="AU220" i="7"/>
  <c r="AW220" i="7"/>
  <c r="E221" i="7"/>
  <c r="G221" i="7"/>
  <c r="K221" i="7"/>
  <c r="M221" i="7"/>
  <c r="Q221" i="7"/>
  <c r="S221" i="7"/>
  <c r="W221" i="7"/>
  <c r="Y221" i="7"/>
  <c r="AC221" i="7"/>
  <c r="AE221" i="7"/>
  <c r="AI221" i="7"/>
  <c r="AK221" i="7"/>
  <c r="AO221" i="7"/>
  <c r="AQ221" i="7"/>
  <c r="AU221" i="7"/>
  <c r="AW221" i="7"/>
  <c r="E222" i="7"/>
  <c r="G222" i="7"/>
  <c r="K222" i="7"/>
  <c r="M222" i="7"/>
  <c r="Q222" i="7"/>
  <c r="S222" i="7"/>
  <c r="W222" i="7"/>
  <c r="Y222" i="7"/>
  <c r="AC222" i="7"/>
  <c r="AE222" i="7"/>
  <c r="AI222" i="7"/>
  <c r="AK222" i="7"/>
  <c r="AO222" i="7"/>
  <c r="AQ222" i="7"/>
  <c r="AU222" i="7"/>
  <c r="AW222" i="7"/>
  <c r="E223" i="7"/>
  <c r="G223" i="7"/>
  <c r="K223" i="7"/>
  <c r="M223" i="7"/>
  <c r="Q223" i="7"/>
  <c r="S223" i="7"/>
  <c r="W223" i="7"/>
  <c r="Y223" i="7"/>
  <c r="AC223" i="7"/>
  <c r="AE223" i="7"/>
  <c r="AI223" i="7"/>
  <c r="AK223" i="7"/>
  <c r="AO223" i="7"/>
  <c r="AQ223" i="7"/>
  <c r="AU223" i="7"/>
  <c r="AW223" i="7"/>
  <c r="E224" i="7"/>
  <c r="G224" i="7"/>
  <c r="K224" i="7"/>
  <c r="M224" i="7"/>
  <c r="Q224" i="7"/>
  <c r="S224" i="7"/>
  <c r="W224" i="7"/>
  <c r="Y224" i="7"/>
  <c r="AC224" i="7"/>
  <c r="AE224" i="7"/>
  <c r="AI224" i="7"/>
  <c r="AK224" i="7"/>
  <c r="AO224" i="7"/>
  <c r="AQ224" i="7"/>
  <c r="AU224" i="7"/>
  <c r="AW224" i="7"/>
  <c r="E225" i="7"/>
  <c r="G225" i="7"/>
  <c r="K225" i="7"/>
  <c r="M225" i="7"/>
  <c r="Q225" i="7"/>
  <c r="S225" i="7"/>
  <c r="W225" i="7"/>
  <c r="Y225" i="7"/>
  <c r="AC225" i="7"/>
  <c r="AE225" i="7"/>
  <c r="AI225" i="7"/>
  <c r="AK225" i="7"/>
  <c r="AO225" i="7"/>
  <c r="AQ225" i="7"/>
  <c r="AU225" i="7"/>
  <c r="AW225" i="7"/>
  <c r="E226" i="7"/>
  <c r="G226" i="7"/>
  <c r="K226" i="7"/>
  <c r="M226" i="7"/>
  <c r="Q226" i="7"/>
  <c r="S226" i="7"/>
  <c r="W226" i="7"/>
  <c r="Y226" i="7"/>
  <c r="AC226" i="7"/>
  <c r="AE226" i="7"/>
  <c r="AI226" i="7"/>
  <c r="AK226" i="7"/>
  <c r="AO226" i="7"/>
  <c r="AQ226" i="7"/>
  <c r="AU226" i="7"/>
  <c r="AW226" i="7"/>
  <c r="E227" i="7"/>
  <c r="G227" i="7"/>
  <c r="K227" i="7"/>
  <c r="M227" i="7"/>
  <c r="Q227" i="7"/>
  <c r="S227" i="7"/>
  <c r="W227" i="7"/>
  <c r="Y227" i="7"/>
  <c r="AC227" i="7"/>
  <c r="AE227" i="7"/>
  <c r="AI227" i="7"/>
  <c r="AK227" i="7"/>
  <c r="AO227" i="7"/>
  <c r="AQ227" i="7"/>
  <c r="AU227" i="7"/>
  <c r="AW227" i="7"/>
  <c r="E233" i="7"/>
  <c r="G233" i="7"/>
  <c r="K233" i="7"/>
  <c r="M233" i="7"/>
  <c r="Q233" i="7"/>
  <c r="S233" i="7"/>
  <c r="W233" i="7"/>
  <c r="Y233" i="7"/>
  <c r="AC233" i="7"/>
  <c r="AE233" i="7"/>
  <c r="AI233" i="7"/>
  <c r="AK233" i="7"/>
  <c r="AO233" i="7"/>
  <c r="AQ233" i="7"/>
  <c r="AU233" i="7"/>
  <c r="AW233" i="7"/>
  <c r="BE29" i="7"/>
  <c r="BD29" i="7"/>
  <c r="BC29" i="7"/>
  <c r="BB29" i="7"/>
  <c r="BA29" i="7"/>
  <c r="AZ29" i="7"/>
  <c r="BE28" i="7"/>
  <c r="BD28" i="7"/>
  <c r="BC28" i="7"/>
  <c r="BB28" i="7"/>
  <c r="BA28" i="7"/>
  <c r="AZ28" i="7"/>
  <c r="BE27" i="7"/>
  <c r="BD27" i="7"/>
  <c r="BC27" i="7"/>
  <c r="BB27" i="7"/>
  <c r="BA27" i="7"/>
  <c r="AZ27" i="7"/>
  <c r="BE26" i="7"/>
  <c r="BD26" i="7"/>
  <c r="BC26" i="7"/>
  <c r="BB26" i="7"/>
  <c r="AZ26" i="7"/>
  <c r="BE25" i="7"/>
  <c r="BD25" i="7"/>
  <c r="BC25" i="7"/>
  <c r="BB25" i="7"/>
  <c r="AZ25" i="7"/>
  <c r="BE24" i="7"/>
  <c r="BD24" i="7"/>
  <c r="BC24" i="7"/>
  <c r="BB24" i="7"/>
  <c r="BA24" i="7"/>
  <c r="AZ24" i="7"/>
  <c r="AR34" i="10"/>
  <c r="AP34" i="10"/>
  <c r="AL34" i="10"/>
  <c r="AJ34" i="10"/>
  <c r="AF34" i="10"/>
  <c r="AD34" i="10"/>
  <c r="Z34" i="10"/>
  <c r="X34" i="10"/>
  <c r="T34" i="10"/>
  <c r="R34" i="10"/>
  <c r="N34" i="10"/>
  <c r="L34" i="10"/>
  <c r="H34" i="10"/>
  <c r="F34" i="10"/>
  <c r="AX92" i="7"/>
  <c r="BF33" i="10"/>
  <c r="BE33" i="10"/>
  <c r="BD33" i="10"/>
  <c r="BC33" i="10"/>
  <c r="BB33" i="10"/>
  <c r="BA33" i="10"/>
  <c r="BF32" i="10"/>
  <c r="BE32" i="10"/>
  <c r="BD32" i="10"/>
  <c r="BC32" i="10"/>
  <c r="BB32" i="10"/>
  <c r="BA32" i="10"/>
  <c r="BF30" i="10"/>
  <c r="BE30" i="10"/>
  <c r="BD30" i="10"/>
  <c r="BC30" i="10"/>
  <c r="BA30" i="10"/>
  <c r="AR30" i="10"/>
  <c r="AL30" i="10"/>
  <c r="AJ30" i="10"/>
  <c r="AF30" i="10"/>
  <c r="AD30" i="10"/>
  <c r="Z30" i="10"/>
  <c r="X30" i="10"/>
  <c r="T30" i="10"/>
  <c r="R30" i="10"/>
  <c r="N30" i="10"/>
  <c r="L30" i="10"/>
  <c r="H30" i="10"/>
  <c r="F30" i="10"/>
  <c r="Y29" i="13"/>
  <c r="S28" i="13"/>
  <c r="BF37" i="12"/>
  <c r="BD37" i="12"/>
  <c r="BC37" i="12"/>
  <c r="BB37" i="12"/>
  <c r="BA37" i="12"/>
  <c r="AV37" i="12"/>
  <c r="AP37" i="12"/>
  <c r="AL37" i="12"/>
  <c r="AJ37" i="12"/>
  <c r="AF37" i="12"/>
  <c r="AD37" i="12"/>
  <c r="Z37" i="12"/>
  <c r="X37" i="12"/>
  <c r="T37" i="12"/>
  <c r="R37" i="12"/>
  <c r="N37" i="12"/>
  <c r="L37" i="12"/>
  <c r="H37" i="12"/>
  <c r="F37" i="12"/>
  <c r="F46" i="12"/>
  <c r="H46" i="12"/>
  <c r="L46" i="12"/>
  <c r="N46" i="12"/>
  <c r="R46" i="12"/>
  <c r="T46" i="12"/>
  <c r="T50" i="12" s="1"/>
  <c r="X46" i="12"/>
  <c r="Z46" i="12"/>
  <c r="AD46" i="12"/>
  <c r="AF46" i="12"/>
  <c r="AJ46" i="12"/>
  <c r="AL46" i="12"/>
  <c r="AL50" i="12" s="1"/>
  <c r="AP46" i="12"/>
  <c r="AR46" i="12"/>
  <c r="AV46" i="12"/>
  <c r="AX46" i="12"/>
  <c r="BA46" i="12"/>
  <c r="BB46" i="12"/>
  <c r="BC46" i="12"/>
  <c r="BD46" i="12"/>
  <c r="BF46" i="12"/>
  <c r="R32" i="12"/>
  <c r="Q36" i="11"/>
  <c r="BE87" i="7"/>
  <c r="BD87" i="7"/>
  <c r="BC87" i="7"/>
  <c r="BB87" i="7"/>
  <c r="BA87" i="7"/>
  <c r="AZ87" i="7"/>
  <c r="BE86" i="7"/>
  <c r="BD86" i="7"/>
  <c r="BC86" i="7"/>
  <c r="BB86" i="7"/>
  <c r="BA86" i="7"/>
  <c r="AZ86" i="7"/>
  <c r="AL20" i="10"/>
  <c r="AJ20" i="10"/>
  <c r="AR19" i="10"/>
  <c r="AP19" i="10"/>
  <c r="AO26" i="11"/>
  <c r="AK25" i="11"/>
  <c r="AC36" i="11"/>
  <c r="AE36" i="11"/>
  <c r="AC35" i="7"/>
  <c r="BE20" i="11"/>
  <c r="BD20" i="11"/>
  <c r="BC20" i="11"/>
  <c r="BB20" i="11"/>
  <c r="BA20" i="11"/>
  <c r="AZ20" i="11"/>
  <c r="BE46" i="7"/>
  <c r="BD46" i="7"/>
  <c r="BC46" i="7"/>
  <c r="BB46" i="7"/>
  <c r="BA46" i="7"/>
  <c r="AZ46" i="7"/>
  <c r="BE45" i="7"/>
  <c r="BD45" i="7"/>
  <c r="BC45" i="7"/>
  <c r="BB45" i="7"/>
  <c r="BA45" i="7"/>
  <c r="AZ45" i="7"/>
  <c r="BE44" i="7"/>
  <c r="BD44" i="7"/>
  <c r="BC44" i="7"/>
  <c r="BB44" i="7"/>
  <c r="BA44" i="7"/>
  <c r="AZ44" i="7"/>
  <c r="BE43" i="7"/>
  <c r="BD43" i="7"/>
  <c r="BC43" i="7"/>
  <c r="BB43" i="7"/>
  <c r="BA43" i="7"/>
  <c r="AZ43" i="7"/>
  <c r="BE42" i="7"/>
  <c r="BD42" i="7"/>
  <c r="BC42" i="7"/>
  <c r="BB42" i="7"/>
  <c r="BA42" i="7"/>
  <c r="AZ42" i="7"/>
  <c r="BE41" i="7"/>
  <c r="BD41" i="7"/>
  <c r="BC41" i="7"/>
  <c r="BB41" i="7"/>
  <c r="BA41" i="7"/>
  <c r="AZ41" i="7"/>
  <c r="BE40" i="7"/>
  <c r="BD40" i="7"/>
  <c r="BC40" i="7"/>
  <c r="BB40" i="7"/>
  <c r="BA40" i="7"/>
  <c r="AZ40" i="7"/>
  <c r="BE39" i="7"/>
  <c r="BD39" i="7"/>
  <c r="BC39" i="7"/>
  <c r="BB39" i="7"/>
  <c r="BA39" i="7"/>
  <c r="AZ39" i="7"/>
  <c r="BE38" i="7"/>
  <c r="BD38" i="7"/>
  <c r="BC38" i="7"/>
  <c r="BB38" i="7"/>
  <c r="BA38" i="7"/>
  <c r="AZ38" i="7"/>
  <c r="BE37" i="7"/>
  <c r="BD37" i="7"/>
  <c r="BC37" i="7"/>
  <c r="BB37" i="7"/>
  <c r="BA37" i="7"/>
  <c r="AZ37" i="7"/>
  <c r="BE36" i="7"/>
  <c r="BD36" i="7"/>
  <c r="BC36" i="7"/>
  <c r="BB36" i="7"/>
  <c r="BA36" i="7"/>
  <c r="AZ36" i="7"/>
  <c r="BE35" i="7"/>
  <c r="BD35" i="7"/>
  <c r="BC35" i="7"/>
  <c r="BB35" i="7"/>
  <c r="BA35" i="7"/>
  <c r="AZ35" i="7"/>
  <c r="BE34" i="7"/>
  <c r="BD34" i="7"/>
  <c r="BC34" i="7"/>
  <c r="BB34" i="7"/>
  <c r="BA34" i="7"/>
  <c r="AZ34" i="7"/>
  <c r="BE33" i="7"/>
  <c r="BD33" i="7"/>
  <c r="BC33" i="7"/>
  <c r="BB33" i="7"/>
  <c r="BA33" i="7"/>
  <c r="AZ33" i="7"/>
  <c r="BE32" i="7"/>
  <c r="BD32" i="7"/>
  <c r="BC32" i="7"/>
  <c r="BB32" i="7"/>
  <c r="BA32" i="7"/>
  <c r="AZ32" i="7"/>
  <c r="BE31" i="7"/>
  <c r="BD31" i="7"/>
  <c r="BC31" i="7"/>
  <c r="BB31" i="7"/>
  <c r="BA31" i="7"/>
  <c r="AZ31" i="7"/>
  <c r="BE30" i="7"/>
  <c r="BD30" i="7"/>
  <c r="BC30" i="7"/>
  <c r="BB30" i="7"/>
  <c r="BA30" i="7"/>
  <c r="AZ30" i="7"/>
  <c r="BE22" i="7"/>
  <c r="BD22" i="7"/>
  <c r="BC22" i="7"/>
  <c r="BB22" i="7"/>
  <c r="BA22" i="7"/>
  <c r="AZ22" i="7"/>
  <c r="BE21" i="7"/>
  <c r="BD21" i="7"/>
  <c r="BC21" i="7"/>
  <c r="BB21" i="7"/>
  <c r="BA21" i="7"/>
  <c r="AZ21" i="7"/>
  <c r="BE20" i="7"/>
  <c r="BD20" i="7"/>
  <c r="BC20" i="7"/>
  <c r="BB20" i="7"/>
  <c r="BA20" i="7"/>
  <c r="AZ20" i="7"/>
  <c r="BE84" i="7"/>
  <c r="BD84" i="7"/>
  <c r="BC84" i="7"/>
  <c r="BB84" i="7"/>
  <c r="BA84" i="7"/>
  <c r="AZ84" i="7"/>
  <c r="BE83" i="7"/>
  <c r="BD83" i="7"/>
  <c r="BC83" i="7"/>
  <c r="BB83" i="7"/>
  <c r="BA83" i="7"/>
  <c r="AZ83" i="7"/>
  <c r="BE82" i="7"/>
  <c r="BD82" i="7"/>
  <c r="BC82" i="7"/>
  <c r="BB82" i="7"/>
  <c r="BA82" i="7"/>
  <c r="AZ82" i="7"/>
  <c r="BE81" i="7"/>
  <c r="BD81" i="7"/>
  <c r="BC81" i="7"/>
  <c r="BB81" i="7"/>
  <c r="BA81" i="7"/>
  <c r="AZ81" i="7"/>
  <c r="BE80" i="7"/>
  <c r="BD80" i="7"/>
  <c r="BC80" i="7"/>
  <c r="BB80" i="7"/>
  <c r="BA80" i="7"/>
  <c r="AZ80" i="7"/>
  <c r="BE79" i="7"/>
  <c r="BD79" i="7"/>
  <c r="BB79" i="7"/>
  <c r="BA79" i="7"/>
  <c r="AZ79" i="7"/>
  <c r="BE78" i="7"/>
  <c r="BD78" i="7"/>
  <c r="BC78" i="7"/>
  <c r="BB78" i="7"/>
  <c r="BA78" i="7"/>
  <c r="AZ78" i="7"/>
  <c r="BE77" i="7"/>
  <c r="BD77" i="7"/>
  <c r="BC77" i="7"/>
  <c r="BB77" i="7"/>
  <c r="BA77" i="7"/>
  <c r="AZ77" i="7"/>
  <c r="BE76" i="7"/>
  <c r="BD76" i="7"/>
  <c r="BC76" i="7"/>
  <c r="BB76" i="7"/>
  <c r="BA76" i="7"/>
  <c r="AZ76" i="7"/>
  <c r="BE75" i="7"/>
  <c r="BD75" i="7"/>
  <c r="BC75" i="7"/>
  <c r="BB75" i="7"/>
  <c r="BA75" i="7"/>
  <c r="AZ75" i="7"/>
  <c r="BE74" i="7"/>
  <c r="BD74" i="7"/>
  <c r="BC74" i="7"/>
  <c r="BB74" i="7"/>
  <c r="BA74" i="7"/>
  <c r="AZ74" i="7"/>
  <c r="BE73" i="7"/>
  <c r="BD73" i="7"/>
  <c r="BC73" i="7"/>
  <c r="BB73" i="7"/>
  <c r="BA73" i="7"/>
  <c r="AZ73" i="7"/>
  <c r="BE72" i="7"/>
  <c r="BD72" i="7"/>
  <c r="BC72" i="7"/>
  <c r="BB72" i="7"/>
  <c r="BA72" i="7"/>
  <c r="AZ72" i="7"/>
  <c r="BE71" i="7"/>
  <c r="BD71" i="7"/>
  <c r="BB71" i="7"/>
  <c r="BA71" i="7"/>
  <c r="AZ71" i="7"/>
  <c r="BE70" i="7"/>
  <c r="BD70" i="7"/>
  <c r="BC70" i="7"/>
  <c r="BB70" i="7"/>
  <c r="BA70" i="7"/>
  <c r="AZ70" i="7"/>
  <c r="BE69" i="7"/>
  <c r="BD69" i="7"/>
  <c r="BC69" i="7"/>
  <c r="BB69" i="7"/>
  <c r="BA69" i="7"/>
  <c r="AZ69" i="7"/>
  <c r="BE68" i="7"/>
  <c r="BD68" i="7"/>
  <c r="BC68" i="7"/>
  <c r="BB68" i="7"/>
  <c r="BA68" i="7"/>
  <c r="AZ68" i="7"/>
  <c r="BE67" i="7"/>
  <c r="BD67" i="7"/>
  <c r="BB67" i="7"/>
  <c r="AZ67" i="7"/>
  <c r="BE64" i="7"/>
  <c r="BD64" i="7"/>
  <c r="BC64" i="7"/>
  <c r="BB64" i="7"/>
  <c r="BA64" i="7"/>
  <c r="AZ64" i="7"/>
  <c r="BE63" i="7"/>
  <c r="BD63" i="7"/>
  <c r="BC63" i="7"/>
  <c r="BB63" i="7"/>
  <c r="BA63" i="7"/>
  <c r="AZ63" i="7"/>
  <c r="BE62" i="7"/>
  <c r="BD62" i="7"/>
  <c r="BC62" i="7"/>
  <c r="BB62" i="7"/>
  <c r="BA62" i="7"/>
  <c r="AZ62" i="7"/>
  <c r="BE61" i="7"/>
  <c r="BD61" i="7"/>
  <c r="BC61" i="7"/>
  <c r="BB61" i="7"/>
  <c r="BA61" i="7"/>
  <c r="AZ61" i="7"/>
  <c r="W67" i="7"/>
  <c r="AC69" i="7"/>
  <c r="AI70" i="7"/>
  <c r="BE38" i="13"/>
  <c r="BD38" i="13"/>
  <c r="BB38" i="13"/>
  <c r="BA38" i="13"/>
  <c r="AZ38" i="13"/>
  <c r="BE33" i="13"/>
  <c r="BE34" i="13"/>
  <c r="BE35" i="13"/>
  <c r="BE36" i="13"/>
  <c r="BE32" i="13"/>
  <c r="BD33" i="13"/>
  <c r="BD34" i="13"/>
  <c r="BD35" i="13"/>
  <c r="BD36" i="13"/>
  <c r="BC33" i="13"/>
  <c r="BC34" i="13"/>
  <c r="BC35" i="13"/>
  <c r="BC36" i="13"/>
  <c r="BB33" i="13"/>
  <c r="BB34" i="13"/>
  <c r="BB35" i="13"/>
  <c r="BB36" i="13"/>
  <c r="BA33" i="13"/>
  <c r="BA34" i="13"/>
  <c r="BA35" i="13"/>
  <c r="BA36" i="13"/>
  <c r="AZ33" i="13"/>
  <c r="AZ34" i="13"/>
  <c r="AZ35" i="13"/>
  <c r="AZ36" i="13"/>
  <c r="BF38" i="12"/>
  <c r="BF39" i="12"/>
  <c r="BE38" i="12"/>
  <c r="BE39" i="12"/>
  <c r="BD38" i="12"/>
  <c r="BD39" i="12"/>
  <c r="BC38" i="12"/>
  <c r="BC39" i="12"/>
  <c r="BA34" i="12"/>
  <c r="BA38" i="12"/>
  <c r="BA39" i="12"/>
  <c r="BA40" i="12"/>
  <c r="BA41" i="12"/>
  <c r="BA42" i="12"/>
  <c r="BB38" i="12"/>
  <c r="BB39" i="12"/>
  <c r="BE37" i="11"/>
  <c r="BE38" i="11"/>
  <c r="BD37" i="11"/>
  <c r="BD38" i="11"/>
  <c r="BC38" i="11"/>
  <c r="BB37" i="11"/>
  <c r="BB38" i="11"/>
  <c r="BA38" i="11"/>
  <c r="AZ37" i="11"/>
  <c r="AZ38" i="11"/>
  <c r="BE85" i="7"/>
  <c r="BE88" i="7"/>
  <c r="BE89" i="7"/>
  <c r="BE90" i="7"/>
  <c r="BE91" i="7"/>
  <c r="BD85" i="7"/>
  <c r="BD88" i="7"/>
  <c r="BD89" i="7"/>
  <c r="AZ85" i="7"/>
  <c r="AZ88" i="7"/>
  <c r="AZ89" i="7"/>
  <c r="AZ90" i="7"/>
  <c r="AZ91" i="7"/>
  <c r="BB85" i="7"/>
  <c r="BB88" i="7"/>
  <c r="BB89" i="7"/>
  <c r="BB90" i="7"/>
  <c r="BB91" i="7"/>
  <c r="BC88" i="7"/>
  <c r="BC89" i="7"/>
  <c r="BC90" i="7"/>
  <c r="BA85" i="7"/>
  <c r="BA88" i="7"/>
  <c r="BA89" i="7"/>
  <c r="BA90" i="7"/>
  <c r="AW47" i="13"/>
  <c r="AW48" i="13" s="1"/>
  <c r="AU47" i="13"/>
  <c r="AQ47" i="13"/>
  <c r="AO47" i="13"/>
  <c r="AK47" i="13"/>
  <c r="AI47" i="13"/>
  <c r="AE47" i="13"/>
  <c r="AC47" i="13"/>
  <c r="Y47" i="13"/>
  <c r="W47" i="13"/>
  <c r="S47" i="13"/>
  <c r="Q47" i="13"/>
  <c r="M47" i="13"/>
  <c r="K47" i="13"/>
  <c r="G47" i="13"/>
  <c r="G48" i="13" s="1"/>
  <c r="E47" i="13"/>
  <c r="AW45" i="13"/>
  <c r="AU45" i="13"/>
  <c r="AQ45" i="13"/>
  <c r="AO45" i="13"/>
  <c r="AK45" i="13"/>
  <c r="AI45" i="13"/>
  <c r="AE45" i="13"/>
  <c r="AC45" i="13"/>
  <c r="Y45" i="13"/>
  <c r="W45" i="13"/>
  <c r="S45" i="13"/>
  <c r="Q45" i="13"/>
  <c r="M45" i="13"/>
  <c r="K45" i="13"/>
  <c r="K48" i="13" s="1"/>
  <c r="G45" i="13"/>
  <c r="E45" i="13"/>
  <c r="AW44" i="13"/>
  <c r="AU44" i="13"/>
  <c r="AQ44" i="13"/>
  <c r="AQ48" i="13" s="1"/>
  <c r="AO44" i="13"/>
  <c r="AO48" i="13" s="1"/>
  <c r="AK44" i="13"/>
  <c r="AK48" i="13" s="1"/>
  <c r="AI44" i="13"/>
  <c r="AE44" i="13"/>
  <c r="AC44" i="13"/>
  <c r="Y44" i="13"/>
  <c r="Y48" i="13" s="1"/>
  <c r="W44" i="13"/>
  <c r="S44" i="13"/>
  <c r="S48" i="13" s="1"/>
  <c r="Q44" i="13"/>
  <c r="M44" i="13"/>
  <c r="K44" i="13"/>
  <c r="G44" i="13"/>
  <c r="E44" i="13"/>
  <c r="AU40" i="13"/>
  <c r="AQ40" i="13"/>
  <c r="AO40" i="13"/>
  <c r="AK40" i="13"/>
  <c r="AI40" i="13"/>
  <c r="AE40" i="13"/>
  <c r="AC40" i="13"/>
  <c r="Y40" i="13"/>
  <c r="W40" i="13"/>
  <c r="S40" i="13"/>
  <c r="Q40" i="13"/>
  <c r="M40" i="13"/>
  <c r="K40" i="13"/>
  <c r="G40" i="13"/>
  <c r="E40" i="13"/>
  <c r="AQ39" i="13"/>
  <c r="AO39" i="13"/>
  <c r="AK39" i="13"/>
  <c r="AI39" i="13"/>
  <c r="AE39" i="13"/>
  <c r="AC39" i="13"/>
  <c r="Y39" i="13"/>
  <c r="W39" i="13"/>
  <c r="S39" i="13"/>
  <c r="Q39" i="13"/>
  <c r="M39" i="13"/>
  <c r="K39" i="13"/>
  <c r="G39" i="13"/>
  <c r="E39" i="13"/>
  <c r="AU38" i="13"/>
  <c r="AQ38" i="13"/>
  <c r="AO38" i="13"/>
  <c r="AK38" i="13"/>
  <c r="AI38" i="13"/>
  <c r="AE38" i="13"/>
  <c r="AC38" i="13"/>
  <c r="Y38" i="13"/>
  <c r="W38" i="13"/>
  <c r="S38" i="13"/>
  <c r="Q38" i="13"/>
  <c r="M38" i="13"/>
  <c r="K38" i="13"/>
  <c r="G38" i="13"/>
  <c r="E38" i="13"/>
  <c r="AW37" i="13"/>
  <c r="AU37" i="13"/>
  <c r="AK37" i="13"/>
  <c r="AI37" i="13"/>
  <c r="AE37" i="13"/>
  <c r="AC37" i="13"/>
  <c r="Y37" i="13"/>
  <c r="W37" i="13"/>
  <c r="S37" i="13"/>
  <c r="Q37" i="13"/>
  <c r="M37" i="13"/>
  <c r="K37" i="13"/>
  <c r="G37" i="13"/>
  <c r="E37" i="13"/>
  <c r="AW36" i="13"/>
  <c r="AU36" i="13"/>
  <c r="AO36" i="13"/>
  <c r="AK36" i="13"/>
  <c r="AI36" i="13"/>
  <c r="AE36" i="13"/>
  <c r="AC36" i="13"/>
  <c r="Y36" i="13"/>
  <c r="W36" i="13"/>
  <c r="S36" i="13"/>
  <c r="Q36" i="13"/>
  <c r="M36" i="13"/>
  <c r="K36" i="13"/>
  <c r="G36" i="13"/>
  <c r="E36" i="13"/>
  <c r="AW35" i="13"/>
  <c r="AU35" i="13"/>
  <c r="AQ35" i="13"/>
  <c r="AO35" i="13"/>
  <c r="AK35" i="13"/>
  <c r="AI35" i="13"/>
  <c r="AC35" i="13"/>
  <c r="Y35" i="13"/>
  <c r="W35" i="13"/>
  <c r="S35" i="13"/>
  <c r="Q35" i="13"/>
  <c r="M35" i="13"/>
  <c r="K35" i="13"/>
  <c r="G35" i="13"/>
  <c r="E35" i="13"/>
  <c r="AW34" i="13"/>
  <c r="AU34" i="13"/>
  <c r="AQ34" i="13"/>
  <c r="AO34" i="13"/>
  <c r="AK34" i="13"/>
  <c r="AE34" i="13"/>
  <c r="AC34" i="13"/>
  <c r="Y34" i="13"/>
  <c r="W34" i="13"/>
  <c r="S34" i="13"/>
  <c r="Q34" i="13"/>
  <c r="M34" i="13"/>
  <c r="K34" i="13"/>
  <c r="G34" i="13"/>
  <c r="E34" i="13"/>
  <c r="AW33" i="13"/>
  <c r="AU33" i="13"/>
  <c r="AQ33" i="13"/>
  <c r="AO33" i="13"/>
  <c r="AK33" i="13"/>
  <c r="AI33" i="13"/>
  <c r="AE33" i="13"/>
  <c r="Y33" i="13"/>
  <c r="S33" i="13"/>
  <c r="M33" i="13"/>
  <c r="K33" i="13"/>
  <c r="G33" i="13"/>
  <c r="E33" i="13"/>
  <c r="AW32" i="13"/>
  <c r="AU32" i="13"/>
  <c r="AQ32" i="13"/>
  <c r="AO32" i="13"/>
  <c r="AK32" i="13"/>
  <c r="AI32" i="13"/>
  <c r="AE32" i="13"/>
  <c r="AC32" i="13"/>
  <c r="Y32" i="13"/>
  <c r="W32" i="13"/>
  <c r="S32" i="13"/>
  <c r="G32" i="13"/>
  <c r="E32" i="13"/>
  <c r="AW31" i="13"/>
  <c r="AU31" i="13"/>
  <c r="AQ31" i="13"/>
  <c r="AO31" i="13"/>
  <c r="AE31" i="13"/>
  <c r="AE41" i="13" s="1"/>
  <c r="AC31" i="13"/>
  <c r="M31" i="13"/>
  <c r="K31" i="13"/>
  <c r="G31" i="13"/>
  <c r="E31" i="13"/>
  <c r="AW30" i="13"/>
  <c r="AU30" i="13"/>
  <c r="AQ30" i="13"/>
  <c r="AO30" i="13"/>
  <c r="AK30" i="13"/>
  <c r="AE30" i="13"/>
  <c r="Y30" i="13"/>
  <c r="W30" i="13"/>
  <c r="S30" i="13"/>
  <c r="Q30" i="13"/>
  <c r="M30" i="13"/>
  <c r="K30" i="13"/>
  <c r="G30" i="13"/>
  <c r="E30" i="13"/>
  <c r="AW29" i="13"/>
  <c r="AU29" i="13"/>
  <c r="AQ29" i="13"/>
  <c r="AO29" i="13"/>
  <c r="S29" i="13"/>
  <c r="Q29" i="13"/>
  <c r="M29" i="13"/>
  <c r="K29" i="13"/>
  <c r="G29" i="13"/>
  <c r="E29" i="13"/>
  <c r="AW28" i="13"/>
  <c r="AU28" i="13"/>
  <c r="AQ28" i="13"/>
  <c r="AO28" i="13"/>
  <c r="AK28" i="13"/>
  <c r="AI28" i="13"/>
  <c r="M28" i="13"/>
  <c r="K28" i="13"/>
  <c r="G28" i="13"/>
  <c r="E28" i="13"/>
  <c r="AU27" i="13"/>
  <c r="AQ27" i="13"/>
  <c r="AO27" i="13"/>
  <c r="AK27" i="13"/>
  <c r="AI27" i="13"/>
  <c r="AE27" i="13"/>
  <c r="AC27" i="13"/>
  <c r="Y27" i="13"/>
  <c r="W27" i="13"/>
  <c r="S27" i="13"/>
  <c r="Q27" i="13"/>
  <c r="M27" i="13"/>
  <c r="K27" i="13"/>
  <c r="G27" i="13"/>
  <c r="E27" i="13"/>
  <c r="AW26" i="13"/>
  <c r="AU26" i="13"/>
  <c r="AQ26" i="13"/>
  <c r="AO26" i="13"/>
  <c r="AI26" i="13"/>
  <c r="AE26" i="13"/>
  <c r="AC26" i="13"/>
  <c r="Y26" i="13"/>
  <c r="W26" i="13"/>
  <c r="S26" i="13"/>
  <c r="Q26" i="13"/>
  <c r="M26" i="13"/>
  <c r="K26" i="13"/>
  <c r="G26" i="13"/>
  <c r="E26" i="13"/>
  <c r="AW25" i="13"/>
  <c r="AU25" i="13"/>
  <c r="AQ25" i="13"/>
  <c r="AO25" i="13"/>
  <c r="AK25" i="13"/>
  <c r="AI25" i="13"/>
  <c r="AC25" i="13"/>
  <c r="Y25" i="13"/>
  <c r="W25" i="13"/>
  <c r="S25" i="13"/>
  <c r="Q25" i="13"/>
  <c r="M25" i="13"/>
  <c r="K25" i="13"/>
  <c r="G25" i="13"/>
  <c r="E25" i="13"/>
  <c r="AW24" i="13"/>
  <c r="AU24" i="13"/>
  <c r="AQ24" i="13"/>
  <c r="AO24" i="13"/>
  <c r="AK24" i="13"/>
  <c r="AI24" i="13"/>
  <c r="AE24" i="13"/>
  <c r="AC24" i="13"/>
  <c r="W24" i="13"/>
  <c r="S24" i="13"/>
  <c r="Q24" i="13"/>
  <c r="M24" i="13"/>
  <c r="K24" i="13"/>
  <c r="G24" i="13"/>
  <c r="E24" i="13"/>
  <c r="AW23" i="13"/>
  <c r="AU23" i="13"/>
  <c r="AQ23" i="13"/>
  <c r="AO23" i="13"/>
  <c r="AK23" i="13"/>
  <c r="AI23" i="13"/>
  <c r="AE23" i="13"/>
  <c r="AC23" i="13"/>
  <c r="Y23" i="13"/>
  <c r="W23" i="13"/>
  <c r="S23" i="13"/>
  <c r="Q23" i="13"/>
  <c r="G23" i="13"/>
  <c r="E23" i="13"/>
  <c r="AW21" i="13"/>
  <c r="AU21" i="13"/>
  <c r="AQ21" i="13"/>
  <c r="AO21" i="13"/>
  <c r="AK21" i="13"/>
  <c r="AI21" i="13"/>
  <c r="AE21" i="13"/>
  <c r="AC21" i="13"/>
  <c r="Y21" i="13"/>
  <c r="W21" i="13"/>
  <c r="S21" i="13"/>
  <c r="Q21" i="13"/>
  <c r="G21" i="13"/>
  <c r="E21" i="13"/>
  <c r="AU20" i="13"/>
  <c r="AQ20" i="13"/>
  <c r="AO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AW19" i="13"/>
  <c r="AU19" i="13"/>
  <c r="AQ19" i="13"/>
  <c r="AO19" i="13"/>
  <c r="AK19" i="13"/>
  <c r="AI19" i="13"/>
  <c r="AC19" i="13"/>
  <c r="Y19" i="13"/>
  <c r="W19" i="13"/>
  <c r="Q19" i="13"/>
  <c r="M19" i="13"/>
  <c r="K19" i="13"/>
  <c r="G19" i="13"/>
  <c r="E19" i="13"/>
  <c r="AQ18" i="13"/>
  <c r="AO18" i="13"/>
  <c r="AK18" i="13"/>
  <c r="AI18" i="13"/>
  <c r="AE18" i="13"/>
  <c r="AC18" i="13"/>
  <c r="Y18" i="13"/>
  <c r="W18" i="13"/>
  <c r="S18" i="13"/>
  <c r="Q18" i="13"/>
  <c r="M18" i="13"/>
  <c r="K18" i="13"/>
  <c r="G18" i="13"/>
  <c r="E18" i="13"/>
  <c r="AW17" i="13"/>
  <c r="AU17" i="13"/>
  <c r="AK17" i="13"/>
  <c r="AI17" i="13"/>
  <c r="AE17" i="13"/>
  <c r="AC17" i="13"/>
  <c r="Y17" i="13"/>
  <c r="W17" i="13"/>
  <c r="S17" i="13"/>
  <c r="Q17" i="13"/>
  <c r="M17" i="13"/>
  <c r="K17" i="13"/>
  <c r="G17" i="13"/>
  <c r="E17" i="13"/>
  <c r="AW16" i="13"/>
  <c r="AU16" i="13"/>
  <c r="AQ16" i="13"/>
  <c r="AO16" i="13"/>
  <c r="AE16" i="13"/>
  <c r="AC16" i="13"/>
  <c r="Y16" i="13"/>
  <c r="W16" i="13"/>
  <c r="S16" i="13"/>
  <c r="Q16" i="13"/>
  <c r="M16" i="13"/>
  <c r="K16" i="13"/>
  <c r="K41" i="13" s="1"/>
  <c r="G16" i="13"/>
  <c r="E16" i="13"/>
  <c r="AW15" i="13"/>
  <c r="AU15" i="13"/>
  <c r="AQ15" i="13"/>
  <c r="AO15" i="13"/>
  <c r="AK15" i="13"/>
  <c r="AI15" i="13"/>
  <c r="AE15" i="13"/>
  <c r="AC15" i="13"/>
  <c r="Y15" i="13"/>
  <c r="W15" i="13"/>
  <c r="S15" i="13"/>
  <c r="Q15" i="13"/>
  <c r="M15" i="13"/>
  <c r="G15" i="13"/>
  <c r="E15" i="13"/>
  <c r="AW14" i="13"/>
  <c r="AU14" i="13"/>
  <c r="AQ14" i="13"/>
  <c r="AO14" i="13"/>
  <c r="AK14" i="13"/>
  <c r="AI14" i="13"/>
  <c r="AE14" i="13"/>
  <c r="AC14" i="13"/>
  <c r="Y14" i="13"/>
  <c r="W14" i="13"/>
  <c r="S14" i="13"/>
  <c r="Q14" i="13"/>
  <c r="M14" i="13"/>
  <c r="G14" i="13"/>
  <c r="E14" i="13"/>
  <c r="AW13" i="13"/>
  <c r="AU13" i="13"/>
  <c r="AQ13" i="13"/>
  <c r="AO13" i="13"/>
  <c r="AK13" i="13"/>
  <c r="AI13" i="13"/>
  <c r="AE13" i="13"/>
  <c r="AC13" i="13"/>
  <c r="Y13" i="13"/>
  <c r="W13" i="13"/>
  <c r="S13" i="13"/>
  <c r="Q13" i="13"/>
  <c r="AW12" i="13"/>
  <c r="AU12" i="13"/>
  <c r="AQ12" i="13"/>
  <c r="AO12" i="13"/>
  <c r="AK12" i="13"/>
  <c r="AI12" i="13"/>
  <c r="AE12" i="13"/>
  <c r="AC12" i="13"/>
  <c r="Y12" i="13"/>
  <c r="W12" i="13"/>
  <c r="S12" i="13"/>
  <c r="Q12" i="13"/>
  <c r="M12" i="13"/>
  <c r="M41" i="13" s="1"/>
  <c r="K12" i="13"/>
  <c r="AY67" i="13"/>
  <c r="AS67" i="13"/>
  <c r="AM67" i="13"/>
  <c r="AG67" i="13"/>
  <c r="AA67" i="13"/>
  <c r="U67" i="13"/>
  <c r="O67" i="13"/>
  <c r="I67" i="13"/>
  <c r="AY66" i="13"/>
  <c r="AS66" i="13"/>
  <c r="AM66" i="13"/>
  <c r="AG66" i="13"/>
  <c r="AA66" i="13"/>
  <c r="U66" i="13"/>
  <c r="O66" i="13"/>
  <c r="I66" i="13"/>
  <c r="AY65" i="13"/>
  <c r="AS65" i="13"/>
  <c r="AM65" i="13"/>
  <c r="AG65" i="13"/>
  <c r="AA65" i="13"/>
  <c r="U65" i="13"/>
  <c r="O65" i="13"/>
  <c r="I65" i="13"/>
  <c r="AY64" i="13"/>
  <c r="AS64" i="13"/>
  <c r="AM64" i="13"/>
  <c r="AG64" i="13"/>
  <c r="AA64" i="13"/>
  <c r="U64" i="13"/>
  <c r="O64" i="13"/>
  <c r="I64" i="13"/>
  <c r="AY63" i="13"/>
  <c r="AS63" i="13"/>
  <c r="AM63" i="13"/>
  <c r="AG63" i="13"/>
  <c r="U63" i="13"/>
  <c r="O63" i="13"/>
  <c r="I63" i="13"/>
  <c r="AY62" i="13"/>
  <c r="AS62" i="13"/>
  <c r="AG62" i="13"/>
  <c r="AA62" i="13"/>
  <c r="U62" i="13"/>
  <c r="O62" i="13"/>
  <c r="I62" i="13"/>
  <c r="AY61" i="13"/>
  <c r="AS61" i="13"/>
  <c r="AM61" i="13"/>
  <c r="AG61" i="13"/>
  <c r="AA61" i="13"/>
  <c r="U61" i="13"/>
  <c r="O61" i="13"/>
  <c r="I61" i="13"/>
  <c r="AY60" i="13"/>
  <c r="AS60" i="13"/>
  <c r="AM60" i="13"/>
  <c r="AG60" i="13"/>
  <c r="AA60" i="13"/>
  <c r="U60" i="13"/>
  <c r="O60" i="13"/>
  <c r="I60" i="13"/>
  <c r="AY59" i="13"/>
  <c r="AS59" i="13"/>
  <c r="AM59" i="13"/>
  <c r="AG59" i="13"/>
  <c r="AA59" i="13"/>
  <c r="U59" i="13"/>
  <c r="O59" i="13"/>
  <c r="I59" i="13"/>
  <c r="AY58" i="13"/>
  <c r="AS58" i="13"/>
  <c r="AM58" i="13"/>
  <c r="AG58" i="13"/>
  <c r="AA58" i="13"/>
  <c r="U58" i="13"/>
  <c r="O58" i="13"/>
  <c r="I58" i="13"/>
  <c r="AS57" i="13"/>
  <c r="AM57" i="13"/>
  <c r="AG57" i="13"/>
  <c r="AA57" i="13"/>
  <c r="U57" i="13"/>
  <c r="O57" i="13"/>
  <c r="I57" i="13"/>
  <c r="AS56" i="13"/>
  <c r="AM56" i="13"/>
  <c r="AG56" i="13"/>
  <c r="AA56" i="13"/>
  <c r="U56" i="13"/>
  <c r="O56" i="13"/>
  <c r="I56" i="13"/>
  <c r="AV48" i="13"/>
  <c r="AT48" i="13"/>
  <c r="AP48" i="13"/>
  <c r="AN48" i="13"/>
  <c r="BA48" i="13" s="1"/>
  <c r="AJ48" i="13"/>
  <c r="AH48" i="13"/>
  <c r="AD48" i="13"/>
  <c r="AB48" i="13"/>
  <c r="X48" i="13"/>
  <c r="V48" i="13"/>
  <c r="R48" i="13"/>
  <c r="P48" i="13"/>
  <c r="L48" i="13"/>
  <c r="J48" i="13"/>
  <c r="F48" i="13"/>
  <c r="D48" i="13"/>
  <c r="AZ48" i="13" s="1"/>
  <c r="BE47" i="13"/>
  <c r="BC47" i="13"/>
  <c r="BB47" i="13"/>
  <c r="BA47" i="13"/>
  <c r="AZ47" i="13"/>
  <c r="BE46" i="13"/>
  <c r="BC46" i="13"/>
  <c r="BB46" i="13"/>
  <c r="BA46" i="13"/>
  <c r="AZ46" i="13"/>
  <c r="BE44" i="13"/>
  <c r="BC44" i="13"/>
  <c r="BB44" i="13"/>
  <c r="BA44" i="13"/>
  <c r="AZ44" i="13"/>
  <c r="AX41" i="13"/>
  <c r="AV41" i="13"/>
  <c r="AT41" i="13"/>
  <c r="AR41" i="13"/>
  <c r="AP41" i="13"/>
  <c r="AN41" i="13"/>
  <c r="AL41" i="13"/>
  <c r="AJ41" i="13"/>
  <c r="AH41" i="13"/>
  <c r="AF41" i="13"/>
  <c r="AD41" i="13"/>
  <c r="AB41" i="13"/>
  <c r="Z41" i="13"/>
  <c r="X41" i="13"/>
  <c r="V41" i="13"/>
  <c r="T41" i="13"/>
  <c r="R41" i="13"/>
  <c r="P41" i="13"/>
  <c r="N41" i="13"/>
  <c r="L41" i="13"/>
  <c r="J41" i="13"/>
  <c r="H41" i="13"/>
  <c r="F41" i="13"/>
  <c r="D41" i="13"/>
  <c r="BE40" i="13"/>
  <c r="BD40" i="13"/>
  <c r="BB40" i="13"/>
  <c r="BA40" i="13"/>
  <c r="AZ40" i="13"/>
  <c r="BE39" i="13"/>
  <c r="BD39" i="13"/>
  <c r="BB39" i="13"/>
  <c r="AZ39" i="13"/>
  <c r="BE37" i="13"/>
  <c r="BD37" i="13"/>
  <c r="BC37" i="13"/>
  <c r="BB37" i="13"/>
  <c r="BA37" i="13"/>
  <c r="AZ37" i="13"/>
  <c r="BD32" i="13"/>
  <c r="BC32" i="13"/>
  <c r="BB32" i="13"/>
  <c r="BA32" i="13"/>
  <c r="AZ32" i="13"/>
  <c r="BE31" i="13"/>
  <c r="BD31" i="13"/>
  <c r="BC31" i="13"/>
  <c r="BB31" i="13"/>
  <c r="BA31" i="13"/>
  <c r="AZ31" i="13"/>
  <c r="BE30" i="13"/>
  <c r="BD30" i="13"/>
  <c r="BC30" i="13"/>
  <c r="BB30" i="13"/>
  <c r="BA30" i="13"/>
  <c r="AZ30" i="13"/>
  <c r="BE29" i="13"/>
  <c r="BD29" i="13"/>
  <c r="BC29" i="13"/>
  <c r="BB29" i="13"/>
  <c r="BA29" i="13"/>
  <c r="AZ29" i="13"/>
  <c r="BE28" i="13"/>
  <c r="BD28" i="13"/>
  <c r="BC28" i="13"/>
  <c r="BB28" i="13"/>
  <c r="BA28" i="13"/>
  <c r="AZ28" i="13"/>
  <c r="BE27" i="13"/>
  <c r="BD27" i="13"/>
  <c r="BB27" i="13"/>
  <c r="BA27" i="13"/>
  <c r="AZ27" i="13"/>
  <c r="BE26" i="13"/>
  <c r="BD26" i="13"/>
  <c r="BC26" i="13"/>
  <c r="BB26" i="13"/>
  <c r="BA26" i="13"/>
  <c r="AZ26" i="13"/>
  <c r="BE25" i="13"/>
  <c r="BD25" i="13"/>
  <c r="BC25" i="13"/>
  <c r="BB25" i="13"/>
  <c r="BA25" i="13"/>
  <c r="AZ25" i="13"/>
  <c r="BE24" i="13"/>
  <c r="BD24" i="13"/>
  <c r="BC24" i="13"/>
  <c r="BB24" i="13"/>
  <c r="BA24" i="13"/>
  <c r="AZ24" i="13"/>
  <c r="BE23" i="13"/>
  <c r="BD23" i="13"/>
  <c r="BC23" i="13"/>
  <c r="BB23" i="13"/>
  <c r="BA23" i="13"/>
  <c r="AZ23" i="13"/>
  <c r="BE21" i="13"/>
  <c r="BD21" i="13"/>
  <c r="BC21" i="13"/>
  <c r="BB21" i="13"/>
  <c r="BA21" i="13"/>
  <c r="AZ21" i="13"/>
  <c r="BE20" i="13"/>
  <c r="BD20" i="13"/>
  <c r="BB20" i="13"/>
  <c r="BA20" i="13"/>
  <c r="AZ20" i="13"/>
  <c r="BE19" i="13"/>
  <c r="BD19" i="13"/>
  <c r="BC19" i="13"/>
  <c r="BB19" i="13"/>
  <c r="BA19" i="13"/>
  <c r="AZ19" i="13"/>
  <c r="BE18" i="13"/>
  <c r="BD18" i="13"/>
  <c r="BB18" i="13"/>
  <c r="AZ18" i="13"/>
  <c r="BE17" i="13"/>
  <c r="BD17" i="13"/>
  <c r="BC17" i="13"/>
  <c r="BB17" i="13"/>
  <c r="BA17" i="13"/>
  <c r="AZ17" i="13"/>
  <c r="BE16" i="13"/>
  <c r="BD16" i="13"/>
  <c r="BC16" i="13"/>
  <c r="BB16" i="13"/>
  <c r="BA16" i="13"/>
  <c r="AZ16" i="13"/>
  <c r="BE15" i="13"/>
  <c r="BD15" i="13"/>
  <c r="BC15" i="13"/>
  <c r="BB15" i="13"/>
  <c r="BA15" i="13"/>
  <c r="AZ15" i="13"/>
  <c r="BE14" i="13"/>
  <c r="BD14" i="13"/>
  <c r="BC14" i="13"/>
  <c r="BB14" i="13"/>
  <c r="BA14" i="13"/>
  <c r="AZ14" i="13"/>
  <c r="BE13" i="13"/>
  <c r="BD13" i="13"/>
  <c r="BB13" i="13"/>
  <c r="AZ13" i="13"/>
  <c r="BE12" i="13"/>
  <c r="BD12" i="13"/>
  <c r="BB12" i="13"/>
  <c r="AZ12" i="13"/>
  <c r="AX49" i="12"/>
  <c r="AV49" i="12"/>
  <c r="AV50" i="12" s="1"/>
  <c r="AR49" i="12"/>
  <c r="AP49" i="12"/>
  <c r="AL49" i="12"/>
  <c r="AJ49" i="12"/>
  <c r="AF49" i="12"/>
  <c r="AD49" i="12"/>
  <c r="Z49" i="12"/>
  <c r="X49" i="12"/>
  <c r="T49" i="12"/>
  <c r="R49" i="12"/>
  <c r="N49" i="12"/>
  <c r="L49" i="12"/>
  <c r="H49" i="12"/>
  <c r="F49" i="12"/>
  <c r="AX47" i="12"/>
  <c r="AV47" i="12"/>
  <c r="AR47" i="12"/>
  <c r="AP47" i="12"/>
  <c r="AL47" i="12"/>
  <c r="AJ47" i="12"/>
  <c r="AF47" i="12"/>
  <c r="AD47" i="12"/>
  <c r="AD50" i="12" s="1"/>
  <c r="Z47" i="12"/>
  <c r="X47" i="12"/>
  <c r="T47" i="12"/>
  <c r="R47" i="12"/>
  <c r="N47" i="12"/>
  <c r="L47" i="12"/>
  <c r="L50" i="12" s="1"/>
  <c r="H47" i="12"/>
  <c r="F47" i="12"/>
  <c r="AV42" i="12"/>
  <c r="AR42" i="12"/>
  <c r="AP42" i="12"/>
  <c r="AL42" i="12"/>
  <c r="AJ42" i="12"/>
  <c r="AF42" i="12"/>
  <c r="AD42" i="12"/>
  <c r="Z42" i="12"/>
  <c r="X42" i="12"/>
  <c r="T42" i="12"/>
  <c r="R42" i="12"/>
  <c r="N42" i="12"/>
  <c r="L42" i="12"/>
  <c r="H42" i="12"/>
  <c r="F42" i="12"/>
  <c r="AX41" i="12"/>
  <c r="AV41" i="12"/>
  <c r="AR41" i="12"/>
  <c r="AP41" i="12"/>
  <c r="AJ41" i="12"/>
  <c r="AF41" i="12"/>
  <c r="AD41" i="12"/>
  <c r="Z41" i="12"/>
  <c r="X41" i="12"/>
  <c r="T41" i="12"/>
  <c r="R41" i="12"/>
  <c r="N41" i="12"/>
  <c r="L41" i="12"/>
  <c r="H41" i="12"/>
  <c r="F41" i="12"/>
  <c r="AX40" i="12"/>
  <c r="AV40" i="12"/>
  <c r="AR40" i="12"/>
  <c r="AP40" i="12"/>
  <c r="AL40" i="12"/>
  <c r="AJ40" i="12"/>
  <c r="AD40" i="12"/>
  <c r="Z40" i="12"/>
  <c r="X40" i="12"/>
  <c r="T40" i="12"/>
  <c r="R40" i="12"/>
  <c r="N40" i="12"/>
  <c r="L40" i="12"/>
  <c r="H40" i="12"/>
  <c r="F40" i="12"/>
  <c r="AX39" i="12"/>
  <c r="AV39" i="12"/>
  <c r="AR39" i="12"/>
  <c r="AP39" i="12"/>
  <c r="AL39" i="12"/>
  <c r="AJ39" i="12"/>
  <c r="AF39" i="12"/>
  <c r="AD39" i="12"/>
  <c r="X39" i="12"/>
  <c r="T39" i="12"/>
  <c r="R39" i="12"/>
  <c r="N39" i="12"/>
  <c r="L39" i="12"/>
  <c r="H39" i="12"/>
  <c r="F39" i="12"/>
  <c r="AX38" i="12"/>
  <c r="AV38" i="12"/>
  <c r="AR38" i="12"/>
  <c r="AP38" i="12"/>
  <c r="AL38" i="12"/>
  <c r="AL43" i="12" s="1"/>
  <c r="AJ38" i="12"/>
  <c r="AF38" i="12"/>
  <c r="AD38" i="12"/>
  <c r="Z38" i="12"/>
  <c r="X38" i="12"/>
  <c r="T38" i="12"/>
  <c r="R38" i="12"/>
  <c r="H38" i="12"/>
  <c r="F38" i="12"/>
  <c r="AX34" i="12"/>
  <c r="AV34" i="12"/>
  <c r="AR34" i="12"/>
  <c r="AP34" i="12"/>
  <c r="Z34" i="12"/>
  <c r="X34" i="12"/>
  <c r="R34" i="12"/>
  <c r="N34" i="12"/>
  <c r="L34" i="12"/>
  <c r="H34" i="12"/>
  <c r="F34" i="12"/>
  <c r="AX33" i="12"/>
  <c r="AV33" i="12"/>
  <c r="AR33" i="12"/>
  <c r="AP33" i="12"/>
  <c r="AL33" i="12"/>
  <c r="AJ33" i="12"/>
  <c r="AF33" i="12"/>
  <c r="AD33" i="12"/>
  <c r="Z33" i="12"/>
  <c r="X33" i="12"/>
  <c r="T33" i="12"/>
  <c r="N33" i="12"/>
  <c r="H33" i="12"/>
  <c r="F33" i="12"/>
  <c r="AX32" i="12"/>
  <c r="AV32" i="12"/>
  <c r="AL32" i="12"/>
  <c r="AJ32" i="12"/>
  <c r="X32" i="12"/>
  <c r="N32" i="12"/>
  <c r="L32" i="12"/>
  <c r="H32" i="12"/>
  <c r="F32" i="12"/>
  <c r="AR31" i="12"/>
  <c r="AP31" i="12"/>
  <c r="AL31" i="12"/>
  <c r="AJ31" i="12"/>
  <c r="AF31" i="12"/>
  <c r="AD31" i="12"/>
  <c r="Z31" i="12"/>
  <c r="X31" i="12"/>
  <c r="T31" i="12"/>
  <c r="R31" i="12"/>
  <c r="N31" i="12"/>
  <c r="L31" i="12"/>
  <c r="H31" i="12"/>
  <c r="F31" i="12"/>
  <c r="AX30" i="12"/>
  <c r="AV30" i="12"/>
  <c r="AL30" i="12"/>
  <c r="AJ30" i="12"/>
  <c r="AF30" i="12"/>
  <c r="AD30" i="12"/>
  <c r="Z30" i="12"/>
  <c r="X30" i="12"/>
  <c r="T30" i="12"/>
  <c r="R30" i="12"/>
  <c r="N30" i="12"/>
  <c r="L30" i="12"/>
  <c r="H30" i="12"/>
  <c r="F30" i="12"/>
  <c r="AX29" i="12"/>
  <c r="AV29" i="12"/>
  <c r="AR29" i="12"/>
  <c r="AP29" i="12"/>
  <c r="AF29" i="12"/>
  <c r="AD29" i="12"/>
  <c r="Z29" i="12"/>
  <c r="X29" i="12"/>
  <c r="T29" i="12"/>
  <c r="R29" i="12"/>
  <c r="N29" i="12"/>
  <c r="L29" i="12"/>
  <c r="H29" i="12"/>
  <c r="F29" i="12"/>
  <c r="AX28" i="12"/>
  <c r="AV28" i="12"/>
  <c r="AR28" i="12"/>
  <c r="AP28" i="12"/>
  <c r="AL28" i="12"/>
  <c r="AJ28" i="12"/>
  <c r="AF28" i="12"/>
  <c r="Z28" i="12"/>
  <c r="X28" i="12"/>
  <c r="T28" i="12"/>
  <c r="R28" i="12"/>
  <c r="N28" i="12"/>
  <c r="L28" i="12"/>
  <c r="H28" i="12"/>
  <c r="F28" i="12"/>
  <c r="AR27" i="12"/>
  <c r="AP27" i="12"/>
  <c r="AL27" i="12"/>
  <c r="AJ27" i="12"/>
  <c r="AF27" i="12"/>
  <c r="AD27" i="12"/>
  <c r="Z27" i="12"/>
  <c r="X27" i="12"/>
  <c r="T27" i="12"/>
  <c r="R27" i="12"/>
  <c r="N27" i="12"/>
  <c r="L27" i="12"/>
  <c r="H27" i="12"/>
  <c r="F27" i="12"/>
  <c r="AX26" i="12"/>
  <c r="AV26" i="12"/>
  <c r="AL26" i="12"/>
  <c r="AJ26" i="12"/>
  <c r="AF26" i="12"/>
  <c r="AD26" i="12"/>
  <c r="Z26" i="12"/>
  <c r="X26" i="12"/>
  <c r="T26" i="12"/>
  <c r="R26" i="12"/>
  <c r="N26" i="12"/>
  <c r="L26" i="12"/>
  <c r="H26" i="12"/>
  <c r="F26" i="12"/>
  <c r="AX25" i="12"/>
  <c r="AV25" i="12"/>
  <c r="AR25" i="12"/>
  <c r="AP25" i="12"/>
  <c r="AF25" i="12"/>
  <c r="AD25" i="12"/>
  <c r="Z25" i="12"/>
  <c r="X25" i="12"/>
  <c r="T25" i="12"/>
  <c r="R25" i="12"/>
  <c r="N25" i="12"/>
  <c r="L25" i="12"/>
  <c r="H25" i="12"/>
  <c r="F25" i="12"/>
  <c r="AX24" i="12"/>
  <c r="AV24" i="12"/>
  <c r="AR24" i="12"/>
  <c r="AP24" i="12"/>
  <c r="AL24" i="12"/>
  <c r="AJ24" i="12"/>
  <c r="Z24" i="12"/>
  <c r="X24" i="12"/>
  <c r="T24" i="12"/>
  <c r="R24" i="12"/>
  <c r="N24" i="12"/>
  <c r="L24" i="12"/>
  <c r="H24" i="12"/>
  <c r="F24" i="12"/>
  <c r="AX23" i="12"/>
  <c r="AV23" i="12"/>
  <c r="AR23" i="12"/>
  <c r="AP23" i="12"/>
  <c r="AL23" i="12"/>
  <c r="AJ23" i="12"/>
  <c r="AF23" i="12"/>
  <c r="AD23" i="12"/>
  <c r="T23" i="12"/>
  <c r="R23" i="12"/>
  <c r="N23" i="12"/>
  <c r="L23" i="12"/>
  <c r="H23" i="12"/>
  <c r="F23" i="12"/>
  <c r="AX21" i="12"/>
  <c r="AV21" i="12"/>
  <c r="AR21" i="12"/>
  <c r="AP21" i="12"/>
  <c r="AL21" i="12"/>
  <c r="AJ21" i="12"/>
  <c r="AF21" i="12"/>
  <c r="AD21" i="12"/>
  <c r="Z21" i="12"/>
  <c r="X21" i="12"/>
  <c r="T21" i="12"/>
  <c r="R21" i="12"/>
  <c r="H21" i="12"/>
  <c r="F21" i="12"/>
  <c r="AV20" i="12"/>
  <c r="AR20" i="12"/>
  <c r="AP20" i="12"/>
  <c r="AL20" i="12"/>
  <c r="AJ20" i="12"/>
  <c r="AF20" i="12"/>
  <c r="AD20" i="12"/>
  <c r="Z20" i="12"/>
  <c r="X20" i="12"/>
  <c r="T20" i="12"/>
  <c r="R20" i="12"/>
  <c r="N20" i="12"/>
  <c r="L20" i="12"/>
  <c r="H20" i="12"/>
  <c r="F20" i="12"/>
  <c r="AX19" i="12"/>
  <c r="AV19" i="12"/>
  <c r="AR19" i="12"/>
  <c r="AP19" i="12"/>
  <c r="AL19" i="12"/>
  <c r="AJ19" i="12"/>
  <c r="AD19" i="12"/>
  <c r="Z19" i="12"/>
  <c r="X19" i="12"/>
  <c r="R19" i="12"/>
  <c r="N19" i="12"/>
  <c r="L19" i="12"/>
  <c r="H19" i="12"/>
  <c r="F19" i="12"/>
  <c r="AR18" i="12"/>
  <c r="AP18" i="12"/>
  <c r="AL18" i="12"/>
  <c r="AJ18" i="12"/>
  <c r="AF18" i="12"/>
  <c r="AD18" i="12"/>
  <c r="Z18" i="12"/>
  <c r="X18" i="12"/>
  <c r="T18" i="12"/>
  <c r="R18" i="12"/>
  <c r="N18" i="12"/>
  <c r="L18" i="12"/>
  <c r="H18" i="12"/>
  <c r="F18" i="12"/>
  <c r="AX17" i="12"/>
  <c r="AV17" i="12"/>
  <c r="AL17" i="12"/>
  <c r="AJ17" i="12"/>
  <c r="AF17" i="12"/>
  <c r="AD17" i="12"/>
  <c r="Z17" i="12"/>
  <c r="X17" i="12"/>
  <c r="T17" i="12"/>
  <c r="R17" i="12"/>
  <c r="N17" i="12"/>
  <c r="L17" i="12"/>
  <c r="H17" i="12"/>
  <c r="F17" i="12"/>
  <c r="AX16" i="12"/>
  <c r="AV16" i="12"/>
  <c r="AR16" i="12"/>
  <c r="AP16" i="12"/>
  <c r="AF16" i="12"/>
  <c r="AD16" i="12"/>
  <c r="Z16" i="12"/>
  <c r="X16" i="12"/>
  <c r="T16" i="12"/>
  <c r="R16" i="12"/>
  <c r="N16" i="12"/>
  <c r="L16" i="12"/>
  <c r="H16" i="12"/>
  <c r="F16" i="12"/>
  <c r="AX15" i="12"/>
  <c r="AV15" i="12"/>
  <c r="AR15" i="12"/>
  <c r="AP15" i="12"/>
  <c r="AL15" i="12"/>
  <c r="AJ15" i="12"/>
  <c r="AF15" i="12"/>
  <c r="AD15" i="12"/>
  <c r="Z15" i="12"/>
  <c r="X15" i="12"/>
  <c r="T15" i="12"/>
  <c r="R15" i="12"/>
  <c r="N15" i="12"/>
  <c r="H15" i="12"/>
  <c r="F15" i="12"/>
  <c r="AX14" i="12"/>
  <c r="AV14" i="12"/>
  <c r="AR14" i="12"/>
  <c r="AP14" i="12"/>
  <c r="AL14" i="12"/>
  <c r="AJ14" i="12"/>
  <c r="AF14" i="12"/>
  <c r="AD14" i="12"/>
  <c r="Z14" i="12"/>
  <c r="X14" i="12"/>
  <c r="T14" i="12"/>
  <c r="R14" i="12"/>
  <c r="N14" i="12"/>
  <c r="H14" i="12"/>
  <c r="F14" i="12"/>
  <c r="AX13" i="12"/>
  <c r="AV13" i="12"/>
  <c r="AR13" i="12"/>
  <c r="AP13" i="12"/>
  <c r="AL13" i="12"/>
  <c r="AJ13" i="12"/>
  <c r="AF13" i="12"/>
  <c r="AD13" i="12"/>
  <c r="Z13" i="12"/>
  <c r="X13" i="12"/>
  <c r="T13" i="12"/>
  <c r="R13" i="12"/>
  <c r="AX12" i="12"/>
  <c r="AV12" i="12"/>
  <c r="AR12" i="12"/>
  <c r="AP12" i="12"/>
  <c r="AL12" i="12"/>
  <c r="AJ12" i="12"/>
  <c r="AF12" i="12"/>
  <c r="AF43" i="12" s="1"/>
  <c r="AD12" i="12"/>
  <c r="Z12" i="12"/>
  <c r="X12" i="12"/>
  <c r="T12" i="12"/>
  <c r="R12" i="12"/>
  <c r="N12" i="12"/>
  <c r="L12" i="12"/>
  <c r="AZ69" i="12"/>
  <c r="AT69" i="12"/>
  <c r="AN69" i="12"/>
  <c r="AH69" i="12"/>
  <c r="AB69" i="12"/>
  <c r="V69" i="12"/>
  <c r="P69" i="12"/>
  <c r="J69" i="12"/>
  <c r="AZ68" i="12"/>
  <c r="AT68" i="12"/>
  <c r="AN68" i="12"/>
  <c r="AH68" i="12"/>
  <c r="AB68" i="12"/>
  <c r="V68" i="12"/>
  <c r="P68" i="12"/>
  <c r="J68" i="12"/>
  <c r="AZ67" i="12"/>
  <c r="AT67" i="12"/>
  <c r="AN67" i="12"/>
  <c r="AH67" i="12"/>
  <c r="AB67" i="12"/>
  <c r="V67" i="12"/>
  <c r="P67" i="12"/>
  <c r="J67" i="12"/>
  <c r="AZ66" i="12"/>
  <c r="AT66" i="12"/>
  <c r="AN66" i="12"/>
  <c r="AH66" i="12"/>
  <c r="AB66" i="12"/>
  <c r="V66" i="12"/>
  <c r="P66" i="12"/>
  <c r="J66" i="12"/>
  <c r="AZ65" i="12"/>
  <c r="AT65" i="12"/>
  <c r="AN65" i="12"/>
  <c r="AH65" i="12"/>
  <c r="AB65" i="12"/>
  <c r="V65" i="12"/>
  <c r="P65" i="12"/>
  <c r="J65" i="12"/>
  <c r="AZ64" i="12"/>
  <c r="AT64" i="12"/>
  <c r="AN64" i="12"/>
  <c r="AH64" i="12"/>
  <c r="AB64" i="12"/>
  <c r="V64" i="12"/>
  <c r="P64" i="12"/>
  <c r="J64" i="12"/>
  <c r="AZ63" i="12"/>
  <c r="AT63" i="12"/>
  <c r="AN63" i="12"/>
  <c r="AH63" i="12"/>
  <c r="AB63" i="12"/>
  <c r="V63" i="12"/>
  <c r="P63" i="12"/>
  <c r="J63" i="12"/>
  <c r="AZ62" i="12"/>
  <c r="AT62" i="12"/>
  <c r="AN62" i="12"/>
  <c r="AH62" i="12"/>
  <c r="AB62" i="12"/>
  <c r="V62" i="12"/>
  <c r="P62" i="12"/>
  <c r="J62" i="12"/>
  <c r="AZ61" i="12"/>
  <c r="AT61" i="12"/>
  <c r="AN61" i="12"/>
  <c r="AH61" i="12"/>
  <c r="AB61" i="12"/>
  <c r="V61" i="12"/>
  <c r="P61" i="12"/>
  <c r="J61" i="12"/>
  <c r="AZ60" i="12"/>
  <c r="AT60" i="12"/>
  <c r="AN60" i="12"/>
  <c r="AH60" i="12"/>
  <c r="AB60" i="12"/>
  <c r="V60" i="12"/>
  <c r="P60" i="12"/>
  <c r="J60" i="12"/>
  <c r="AT59" i="12"/>
  <c r="AN59" i="12"/>
  <c r="AH59" i="12"/>
  <c r="AB59" i="12"/>
  <c r="V59" i="12"/>
  <c r="P59" i="12"/>
  <c r="J59" i="12"/>
  <c r="AT58" i="12"/>
  <c r="AN58" i="12"/>
  <c r="AH58" i="12"/>
  <c r="AB58" i="12"/>
  <c r="V58" i="12"/>
  <c r="P58" i="12"/>
  <c r="J58" i="12"/>
  <c r="AW50" i="12"/>
  <c r="AU50" i="12"/>
  <c r="BB50" i="12" s="1"/>
  <c r="AQ50" i="12"/>
  <c r="AO50" i="12"/>
  <c r="AK50" i="12"/>
  <c r="AI50" i="12"/>
  <c r="AE50" i="12"/>
  <c r="AC50" i="12"/>
  <c r="Y50" i="12"/>
  <c r="W50" i="12"/>
  <c r="S50" i="12"/>
  <c r="Q50" i="12"/>
  <c r="M50" i="12"/>
  <c r="K50" i="12"/>
  <c r="G50" i="12"/>
  <c r="E50" i="12"/>
  <c r="BF49" i="12"/>
  <c r="BD49" i="12"/>
  <c r="BC49" i="12"/>
  <c r="BB49" i="12"/>
  <c r="BA49" i="12"/>
  <c r="BF48" i="12"/>
  <c r="BD48" i="12"/>
  <c r="BC48" i="12"/>
  <c r="BB48" i="12"/>
  <c r="BA48" i="12"/>
  <c r="AJ50" i="12"/>
  <c r="X50" i="12"/>
  <c r="AY43" i="12"/>
  <c r="AW43" i="12"/>
  <c r="AU43" i="12"/>
  <c r="AS43" i="12"/>
  <c r="AQ43" i="12"/>
  <c r="AO43" i="12"/>
  <c r="AM43" i="12"/>
  <c r="AK43" i="12"/>
  <c r="AI43" i="12"/>
  <c r="AG43" i="12"/>
  <c r="AE43" i="12"/>
  <c r="AC43" i="12"/>
  <c r="AA43" i="12"/>
  <c r="Y43" i="12"/>
  <c r="W43" i="12"/>
  <c r="U43" i="12"/>
  <c r="S43" i="12"/>
  <c r="Q43" i="12"/>
  <c r="O43" i="12"/>
  <c r="M43" i="12"/>
  <c r="K43" i="12"/>
  <c r="I43" i="12"/>
  <c r="G43" i="12"/>
  <c r="E43" i="12"/>
  <c r="BF42" i="12"/>
  <c r="BE42" i="12"/>
  <c r="BC42" i="12"/>
  <c r="BB42" i="12"/>
  <c r="BF41" i="12"/>
  <c r="BE41" i="12"/>
  <c r="BD41" i="12"/>
  <c r="BC41" i="12"/>
  <c r="BB41" i="12"/>
  <c r="BF40" i="12"/>
  <c r="BE40" i="12"/>
  <c r="BD40" i="12"/>
  <c r="BC40" i="12"/>
  <c r="BB40" i="12"/>
  <c r="BF34" i="12"/>
  <c r="BE34" i="12"/>
  <c r="BD34" i="12"/>
  <c r="BC34" i="12"/>
  <c r="BB34" i="12"/>
  <c r="BF33" i="12"/>
  <c r="BE33" i="12"/>
  <c r="BD33" i="12"/>
  <c r="BC33" i="12"/>
  <c r="BB33" i="12"/>
  <c r="BA33" i="12"/>
  <c r="BF32" i="12"/>
  <c r="BE32" i="12"/>
  <c r="BD32" i="12"/>
  <c r="BC32" i="12"/>
  <c r="BB32" i="12"/>
  <c r="BA32" i="12"/>
  <c r="BF31" i="12"/>
  <c r="BE31" i="12"/>
  <c r="BC31" i="12"/>
  <c r="BA31" i="12"/>
  <c r="BF30" i="12"/>
  <c r="BE30" i="12"/>
  <c r="BD30" i="12"/>
  <c r="BC30" i="12"/>
  <c r="BB30" i="12"/>
  <c r="BA30" i="12"/>
  <c r="BF29" i="12"/>
  <c r="BE29" i="12"/>
  <c r="BD29" i="12"/>
  <c r="BC29" i="12"/>
  <c r="BB29" i="12"/>
  <c r="BA29" i="12"/>
  <c r="BF28" i="12"/>
  <c r="BE28" i="12"/>
  <c r="BD28" i="12"/>
  <c r="BC28" i="12"/>
  <c r="BB28" i="12"/>
  <c r="BA28" i="12"/>
  <c r="BF27" i="12"/>
  <c r="BE27" i="12"/>
  <c r="BC27" i="12"/>
  <c r="BA27" i="12"/>
  <c r="BF26" i="12"/>
  <c r="BE26" i="12"/>
  <c r="BD26" i="12"/>
  <c r="BC26" i="12"/>
  <c r="BB26" i="12"/>
  <c r="BA26" i="12"/>
  <c r="BF25" i="12"/>
  <c r="BE25" i="12"/>
  <c r="BD25" i="12"/>
  <c r="BC25" i="12"/>
  <c r="BB25" i="12"/>
  <c r="BA25" i="12"/>
  <c r="BF24" i="12"/>
  <c r="BE24" i="12"/>
  <c r="BD24" i="12"/>
  <c r="BC24" i="12"/>
  <c r="BB24" i="12"/>
  <c r="BA24" i="12"/>
  <c r="BF23" i="12"/>
  <c r="BE23" i="12"/>
  <c r="BD23" i="12"/>
  <c r="BC23" i="12"/>
  <c r="BB23" i="12"/>
  <c r="BA23" i="12"/>
  <c r="BF21" i="12"/>
  <c r="BE21" i="12"/>
  <c r="BD21" i="12"/>
  <c r="BC21" i="12"/>
  <c r="BB21" i="12"/>
  <c r="BA21" i="12"/>
  <c r="BF20" i="12"/>
  <c r="BE20" i="12"/>
  <c r="BC20" i="12"/>
  <c r="BB20" i="12"/>
  <c r="BA20" i="12"/>
  <c r="BF19" i="12"/>
  <c r="BE19" i="12"/>
  <c r="BD19" i="12"/>
  <c r="BC19" i="12"/>
  <c r="BB19" i="12"/>
  <c r="BA19" i="12"/>
  <c r="BF18" i="12"/>
  <c r="BE18" i="12"/>
  <c r="BC18" i="12"/>
  <c r="BA18" i="12"/>
  <c r="BF17" i="12"/>
  <c r="BE17" i="12"/>
  <c r="BD17" i="12"/>
  <c r="BC17" i="12"/>
  <c r="BB17" i="12"/>
  <c r="BA17" i="12"/>
  <c r="BF16" i="12"/>
  <c r="BE16" i="12"/>
  <c r="BD16" i="12"/>
  <c r="BC16" i="12"/>
  <c r="BB16" i="12"/>
  <c r="BA16" i="12"/>
  <c r="BF15" i="12"/>
  <c r="BE15" i="12"/>
  <c r="BD15" i="12"/>
  <c r="BC15" i="12"/>
  <c r="BB15" i="12"/>
  <c r="BA15" i="12"/>
  <c r="BF14" i="12"/>
  <c r="BE14" i="12"/>
  <c r="BD14" i="12"/>
  <c r="BC14" i="12"/>
  <c r="BB14" i="12"/>
  <c r="BA14" i="12"/>
  <c r="BF13" i="12"/>
  <c r="BE13" i="12"/>
  <c r="BC13" i="12"/>
  <c r="BA13" i="12"/>
  <c r="BF12" i="12"/>
  <c r="BE12" i="12"/>
  <c r="BA12" i="12"/>
  <c r="AW48" i="11"/>
  <c r="AU48" i="11"/>
  <c r="AQ48" i="11"/>
  <c r="AO48" i="11"/>
  <c r="AK48" i="11"/>
  <c r="AI48" i="11"/>
  <c r="AE48" i="11"/>
  <c r="AC48" i="11"/>
  <c r="Y48" i="11"/>
  <c r="W48" i="11"/>
  <c r="S48" i="11"/>
  <c r="Q48" i="11"/>
  <c r="Q49" i="11" s="1"/>
  <c r="M48" i="11"/>
  <c r="M49" i="11" s="1"/>
  <c r="K48" i="11"/>
  <c r="G48" i="11"/>
  <c r="E48" i="11"/>
  <c r="AW47" i="11"/>
  <c r="AU47" i="11"/>
  <c r="AQ47" i="11"/>
  <c r="AO47" i="11"/>
  <c r="AK47" i="11"/>
  <c r="AI47" i="11"/>
  <c r="AE47" i="11"/>
  <c r="AC47" i="11"/>
  <c r="Y47" i="11"/>
  <c r="W47" i="11"/>
  <c r="S47" i="11"/>
  <c r="S49" i="11" s="1"/>
  <c r="Q47" i="11"/>
  <c r="M47" i="11"/>
  <c r="K47" i="11"/>
  <c r="G47" i="11"/>
  <c r="E47" i="11"/>
  <c r="AW46" i="11"/>
  <c r="AU46" i="11"/>
  <c r="AU49" i="11" s="1"/>
  <c r="AQ46" i="11"/>
  <c r="AQ49" i="11" s="1"/>
  <c r="AO46" i="11"/>
  <c r="AK46" i="11"/>
  <c r="AK49" i="11" s="1"/>
  <c r="AI46" i="11"/>
  <c r="AI49" i="11" s="1"/>
  <c r="AE46" i="11"/>
  <c r="AE49" i="11" s="1"/>
  <c r="AC46" i="11"/>
  <c r="Y46" i="11"/>
  <c r="Y49" i="11" s="1"/>
  <c r="W46" i="11"/>
  <c r="S46" i="11"/>
  <c r="Q46" i="11"/>
  <c r="M46" i="11"/>
  <c r="K46" i="11"/>
  <c r="K49" i="11" s="1"/>
  <c r="G46" i="11"/>
  <c r="G49" i="11" s="1"/>
  <c r="E46" i="11"/>
  <c r="AW42" i="11"/>
  <c r="AU42" i="11"/>
  <c r="AQ42" i="11"/>
  <c r="AO42" i="11"/>
  <c r="AK42" i="11"/>
  <c r="AI42" i="11"/>
  <c r="AE42" i="11"/>
  <c r="AC42" i="11"/>
  <c r="Y42" i="11"/>
  <c r="W42" i="11"/>
  <c r="S42" i="11"/>
  <c r="Q42" i="11"/>
  <c r="M42" i="11"/>
  <c r="K42" i="11"/>
  <c r="G42" i="11"/>
  <c r="E42" i="11"/>
  <c r="AU41" i="11"/>
  <c r="AQ41" i="11"/>
  <c r="AO41" i="11"/>
  <c r="AK41" i="11"/>
  <c r="AI41" i="11"/>
  <c r="AE41" i="11"/>
  <c r="AC41" i="11"/>
  <c r="Y41" i="11"/>
  <c r="W41" i="11"/>
  <c r="S41" i="11"/>
  <c r="Q41" i="11"/>
  <c r="M41" i="11"/>
  <c r="K41" i="11"/>
  <c r="G41" i="11"/>
  <c r="E41" i="11"/>
  <c r="AW40" i="11"/>
  <c r="AU40" i="11"/>
  <c r="AQ40" i="11"/>
  <c r="AO40" i="11"/>
  <c r="AI40" i="11"/>
  <c r="AE40" i="11"/>
  <c r="AC40" i="11"/>
  <c r="Y40" i="11"/>
  <c r="W40" i="11"/>
  <c r="S40" i="11"/>
  <c r="Q40" i="11"/>
  <c r="M40" i="11"/>
  <c r="K40" i="11"/>
  <c r="G40" i="11"/>
  <c r="E40" i="11"/>
  <c r="AW39" i="11"/>
  <c r="AU39" i="11"/>
  <c r="AQ39" i="11"/>
  <c r="AO39" i="11"/>
  <c r="AK39" i="11"/>
  <c r="AI39" i="11"/>
  <c r="AC39" i="11"/>
  <c r="Y39" i="11"/>
  <c r="W39" i="11"/>
  <c r="S39" i="11"/>
  <c r="Q39" i="11"/>
  <c r="M39" i="11"/>
  <c r="K39" i="11"/>
  <c r="G39" i="11"/>
  <c r="E39" i="11"/>
  <c r="AW38" i="11"/>
  <c r="AU38" i="11"/>
  <c r="AQ38" i="11"/>
  <c r="AO38" i="11"/>
  <c r="AK38" i="11"/>
  <c r="AI38" i="11"/>
  <c r="AE38" i="11"/>
  <c r="AC38" i="11"/>
  <c r="W38" i="11"/>
  <c r="S38" i="11"/>
  <c r="Q38" i="11"/>
  <c r="M38" i="11"/>
  <c r="K38" i="11"/>
  <c r="G38" i="11"/>
  <c r="E38" i="11"/>
  <c r="AW37" i="11"/>
  <c r="AU37" i="11"/>
  <c r="AQ37" i="11"/>
  <c r="AO37" i="11"/>
  <c r="AK37" i="11"/>
  <c r="AI37" i="11"/>
  <c r="AE37" i="11"/>
  <c r="AC37" i="11"/>
  <c r="Y37" i="11"/>
  <c r="W37" i="11"/>
  <c r="S37" i="11"/>
  <c r="Q37" i="11"/>
  <c r="G37" i="11"/>
  <c r="E37" i="11"/>
  <c r="AW36" i="11"/>
  <c r="AU36" i="11"/>
  <c r="W36" i="11"/>
  <c r="M36" i="11"/>
  <c r="K36" i="11"/>
  <c r="G36" i="11"/>
  <c r="E36" i="11"/>
  <c r="AW35" i="11"/>
  <c r="AU35" i="11"/>
  <c r="AQ35" i="11"/>
  <c r="AO35" i="11"/>
  <c r="Y35" i="11"/>
  <c r="W35" i="11"/>
  <c r="Q35" i="11"/>
  <c r="M35" i="11"/>
  <c r="K35" i="11"/>
  <c r="G35" i="11"/>
  <c r="E35" i="11"/>
  <c r="AW34" i="11"/>
  <c r="AU34" i="11"/>
  <c r="AK34" i="11"/>
  <c r="AI34" i="11"/>
  <c r="Y34" i="11"/>
  <c r="W34" i="11"/>
  <c r="S34" i="11"/>
  <c r="Q34" i="11"/>
  <c r="M34" i="11"/>
  <c r="K34" i="11"/>
  <c r="G34" i="11"/>
  <c r="E34" i="11"/>
  <c r="AK33" i="11"/>
  <c r="AI33" i="11"/>
  <c r="AE33" i="11"/>
  <c r="AC33" i="11"/>
  <c r="Y33" i="11"/>
  <c r="W33" i="11"/>
  <c r="S33" i="11"/>
  <c r="Q33" i="11"/>
  <c r="M33" i="11"/>
  <c r="K33" i="11"/>
  <c r="G33" i="11"/>
  <c r="E33" i="11"/>
  <c r="AW32" i="11"/>
  <c r="AU32" i="11"/>
  <c r="AO32" i="11"/>
  <c r="AK32" i="11"/>
  <c r="AI32" i="11"/>
  <c r="AE32" i="11"/>
  <c r="AC32" i="11"/>
  <c r="Y32" i="11"/>
  <c r="W32" i="11"/>
  <c r="S32" i="11"/>
  <c r="Q32" i="11"/>
  <c r="M32" i="11"/>
  <c r="K32" i="11"/>
  <c r="G32" i="11"/>
  <c r="E32" i="11"/>
  <c r="AW31" i="11"/>
  <c r="AU31" i="11"/>
  <c r="AQ31" i="11"/>
  <c r="AO31" i="11"/>
  <c r="W31" i="11"/>
  <c r="S31" i="11"/>
  <c r="Q31" i="11"/>
  <c r="M31" i="11"/>
  <c r="K31" i="11"/>
  <c r="G31" i="11"/>
  <c r="E31" i="11"/>
  <c r="AW30" i="11"/>
  <c r="AU30" i="11"/>
  <c r="AQ30" i="11"/>
  <c r="AO30" i="11"/>
  <c r="AK30" i="11"/>
  <c r="AI30" i="11"/>
  <c r="Q30" i="11"/>
  <c r="M30" i="11"/>
  <c r="K30" i="11"/>
  <c r="G30" i="11"/>
  <c r="E30" i="11"/>
  <c r="AW29" i="11"/>
  <c r="AU29" i="11"/>
  <c r="AQ29" i="11"/>
  <c r="AO29" i="11"/>
  <c r="AK29" i="11"/>
  <c r="AI29" i="11"/>
  <c r="AC29" i="11"/>
  <c r="W29" i="11"/>
  <c r="S29" i="11"/>
  <c r="Q29" i="11"/>
  <c r="M29" i="11"/>
  <c r="K29" i="11"/>
  <c r="G29" i="11"/>
  <c r="E29" i="11"/>
  <c r="AW28" i="11"/>
  <c r="AU28" i="11"/>
  <c r="AQ28" i="11"/>
  <c r="AO28" i="11"/>
  <c r="AK28" i="11"/>
  <c r="AI28" i="11"/>
  <c r="AE28" i="11"/>
  <c r="AC28" i="11"/>
  <c r="Y28" i="11"/>
  <c r="S28" i="11"/>
  <c r="M28" i="11"/>
  <c r="K28" i="11"/>
  <c r="G28" i="11"/>
  <c r="E28" i="11"/>
  <c r="AW27" i="11"/>
  <c r="AU27" i="11"/>
  <c r="AQ27" i="11"/>
  <c r="AO27" i="11"/>
  <c r="AK27" i="11"/>
  <c r="AI27" i="11"/>
  <c r="AE27" i="11"/>
  <c r="AC27" i="11"/>
  <c r="Y27" i="11"/>
  <c r="S27" i="11"/>
  <c r="M27" i="11"/>
  <c r="G27" i="11"/>
  <c r="E27" i="11"/>
  <c r="AW26" i="11"/>
  <c r="AU26" i="11"/>
  <c r="AC26" i="11"/>
  <c r="Y26" i="11"/>
  <c r="W26" i="11"/>
  <c r="S26" i="11"/>
  <c r="Q26" i="11"/>
  <c r="M26" i="11"/>
  <c r="K26" i="11"/>
  <c r="G26" i="11"/>
  <c r="E26" i="11"/>
  <c r="AW25" i="11"/>
  <c r="AU25" i="11"/>
  <c r="AQ25" i="11"/>
  <c r="AO25" i="11"/>
  <c r="Y25" i="11"/>
  <c r="S25" i="11"/>
  <c r="Q25" i="11"/>
  <c r="M25" i="11"/>
  <c r="K25" i="11"/>
  <c r="G25" i="11"/>
  <c r="E25" i="11"/>
  <c r="AQ24" i="11"/>
  <c r="AO24" i="11"/>
  <c r="AK24" i="11"/>
  <c r="AI24" i="11"/>
  <c r="AE24" i="11"/>
  <c r="AC24" i="11"/>
  <c r="Y24" i="11"/>
  <c r="W24" i="11"/>
  <c r="S24" i="11"/>
  <c r="Q24" i="11"/>
  <c r="M24" i="11"/>
  <c r="K24" i="11"/>
  <c r="G24" i="11"/>
  <c r="E24" i="11"/>
  <c r="AW23" i="11"/>
  <c r="AU23" i="11"/>
  <c r="AK23" i="11"/>
  <c r="AI23" i="11"/>
  <c r="AE23" i="11"/>
  <c r="AC23" i="11"/>
  <c r="Y23" i="11"/>
  <c r="W23" i="11"/>
  <c r="S23" i="11"/>
  <c r="Q23" i="11"/>
  <c r="M23" i="11"/>
  <c r="K23" i="11"/>
  <c r="G23" i="11"/>
  <c r="E23" i="11"/>
  <c r="AW22" i="11"/>
  <c r="AU22" i="11"/>
  <c r="AQ22" i="11"/>
  <c r="AO22" i="11"/>
  <c r="AK22" i="11"/>
  <c r="AI22" i="11"/>
  <c r="AE22" i="11"/>
  <c r="Y22" i="11"/>
  <c r="W22" i="11"/>
  <c r="S22" i="11"/>
  <c r="Q22" i="11"/>
  <c r="M22" i="11"/>
  <c r="K22" i="11"/>
  <c r="G22" i="11"/>
  <c r="E22" i="11"/>
  <c r="AQ19" i="11"/>
  <c r="AO19" i="11"/>
  <c r="AK19" i="11"/>
  <c r="AI19" i="11"/>
  <c r="AE19" i="11"/>
  <c r="AC19" i="11"/>
  <c r="Y19" i="11"/>
  <c r="W19" i="11"/>
  <c r="S19" i="11"/>
  <c r="Q19" i="11"/>
  <c r="M19" i="11"/>
  <c r="K19" i="11"/>
  <c r="G19" i="11"/>
  <c r="E19" i="11"/>
  <c r="AQ18" i="11"/>
  <c r="AO18" i="11"/>
  <c r="AK18" i="11"/>
  <c r="AI18" i="11"/>
  <c r="AE18" i="11"/>
  <c r="AC18" i="11"/>
  <c r="Y18" i="11"/>
  <c r="W18" i="11"/>
  <c r="S18" i="11"/>
  <c r="Q18" i="11"/>
  <c r="M18" i="11"/>
  <c r="K18" i="11"/>
  <c r="G18" i="11"/>
  <c r="E18" i="11"/>
  <c r="AW17" i="11"/>
  <c r="AU17" i="11"/>
  <c r="AK17" i="11"/>
  <c r="AI17" i="11"/>
  <c r="AE17" i="11"/>
  <c r="AC17" i="11"/>
  <c r="Y17" i="11"/>
  <c r="W17" i="11"/>
  <c r="S17" i="11"/>
  <c r="Q17" i="11"/>
  <c r="M17" i="11"/>
  <c r="K17" i="11"/>
  <c r="G17" i="11"/>
  <c r="E17" i="11"/>
  <c r="AW16" i="11"/>
  <c r="AU16" i="11"/>
  <c r="AQ16" i="11"/>
  <c r="AO16" i="11"/>
  <c r="AE16" i="11"/>
  <c r="AC16" i="11"/>
  <c r="Y16" i="11"/>
  <c r="W16" i="11"/>
  <c r="S16" i="11"/>
  <c r="Q16" i="11"/>
  <c r="M16" i="11"/>
  <c r="K16" i="11"/>
  <c r="G16" i="11"/>
  <c r="E16" i="11"/>
  <c r="AW15" i="11"/>
  <c r="AU15" i="11"/>
  <c r="AQ15" i="11"/>
  <c r="AO15" i="11"/>
  <c r="AK15" i="11"/>
  <c r="AI15" i="11"/>
  <c r="AE15" i="11"/>
  <c r="AC15" i="11"/>
  <c r="Y15" i="11"/>
  <c r="W15" i="11"/>
  <c r="S15" i="11"/>
  <c r="Q15" i="11"/>
  <c r="M15" i="11"/>
  <c r="G15" i="11"/>
  <c r="E15" i="11"/>
  <c r="AW14" i="11"/>
  <c r="AU14" i="11"/>
  <c r="AQ14" i="11"/>
  <c r="AO14" i="11"/>
  <c r="AK14" i="11"/>
  <c r="AI14" i="11"/>
  <c r="AE14" i="11"/>
  <c r="AC14" i="11"/>
  <c r="Y14" i="11"/>
  <c r="W14" i="11"/>
  <c r="S14" i="11"/>
  <c r="Q14" i="11"/>
  <c r="M14" i="11"/>
  <c r="G14" i="11"/>
  <c r="E14" i="11"/>
  <c r="AW13" i="11"/>
  <c r="AU13" i="11"/>
  <c r="AQ13" i="11"/>
  <c r="AO13" i="11"/>
  <c r="AK13" i="11"/>
  <c r="AI13" i="11"/>
  <c r="AE13" i="11"/>
  <c r="AC13" i="11"/>
  <c r="Y13" i="11"/>
  <c r="W13" i="11"/>
  <c r="S13" i="11"/>
  <c r="Q13" i="11"/>
  <c r="AW12" i="11"/>
  <c r="AU12" i="11"/>
  <c r="AQ12" i="11"/>
  <c r="AO12" i="11"/>
  <c r="AK12" i="11"/>
  <c r="AI12" i="11"/>
  <c r="AE12" i="11"/>
  <c r="AE43" i="11" s="1"/>
  <c r="AC12" i="11"/>
  <c r="Y12" i="11"/>
  <c r="W12" i="11"/>
  <c r="S12" i="11"/>
  <c r="Q12" i="11"/>
  <c r="M12" i="11"/>
  <c r="K12" i="11"/>
  <c r="AY68" i="11"/>
  <c r="AS68" i="11"/>
  <c r="AM68" i="11"/>
  <c r="AG68" i="11"/>
  <c r="AA68" i="11"/>
  <c r="U68" i="11"/>
  <c r="O68" i="11"/>
  <c r="I68" i="11"/>
  <c r="AY67" i="11"/>
  <c r="AS67" i="11"/>
  <c r="AM67" i="11"/>
  <c r="AG67" i="11"/>
  <c r="AA67" i="11"/>
  <c r="U67" i="11"/>
  <c r="O67" i="11"/>
  <c r="I67" i="11"/>
  <c r="AY66" i="11"/>
  <c r="AS66" i="11"/>
  <c r="AM66" i="11"/>
  <c r="AG66" i="11"/>
  <c r="AA66" i="11"/>
  <c r="U66" i="11"/>
  <c r="O66" i="11"/>
  <c r="I66" i="11"/>
  <c r="AY65" i="11"/>
  <c r="AS65" i="11"/>
  <c r="AM65" i="11"/>
  <c r="AG65" i="11"/>
  <c r="AA65" i="11"/>
  <c r="U65" i="11"/>
  <c r="O65" i="11"/>
  <c r="I65" i="11"/>
  <c r="AY64" i="11"/>
  <c r="AS64" i="11"/>
  <c r="AM64" i="11"/>
  <c r="AG64" i="11"/>
  <c r="AA64" i="11"/>
  <c r="U64" i="11"/>
  <c r="O64" i="11"/>
  <c r="I64" i="11"/>
  <c r="AY63" i="11"/>
  <c r="AS63" i="11"/>
  <c r="AM63" i="11"/>
  <c r="AG63" i="11"/>
  <c r="AA63" i="11"/>
  <c r="U63" i="11"/>
  <c r="O63" i="11"/>
  <c r="I63" i="11"/>
  <c r="AY62" i="11"/>
  <c r="AS62" i="11"/>
  <c r="AM62" i="11"/>
  <c r="AG62" i="11"/>
  <c r="AA62" i="11"/>
  <c r="U62" i="11"/>
  <c r="O62" i="11"/>
  <c r="I62" i="11"/>
  <c r="AY61" i="11"/>
  <c r="AS61" i="11"/>
  <c r="AM61" i="11"/>
  <c r="AG61" i="11"/>
  <c r="AA61" i="11"/>
  <c r="U61" i="11"/>
  <c r="O61" i="11"/>
  <c r="I61" i="11"/>
  <c r="AY60" i="11"/>
  <c r="AS60" i="11"/>
  <c r="AM60" i="11"/>
  <c r="AG60" i="11"/>
  <c r="AA60" i="11"/>
  <c r="U60" i="11"/>
  <c r="O60" i="11"/>
  <c r="I60" i="11"/>
  <c r="AY59" i="11"/>
  <c r="AS59" i="11"/>
  <c r="AM59" i="11"/>
  <c r="AG59" i="11"/>
  <c r="AA59" i="11"/>
  <c r="U59" i="11"/>
  <c r="O59" i="11"/>
  <c r="I59" i="11"/>
  <c r="AS58" i="11"/>
  <c r="AM58" i="11"/>
  <c r="AG58" i="11"/>
  <c r="AA58" i="11"/>
  <c r="U58" i="11"/>
  <c r="O58" i="11"/>
  <c r="I58" i="11"/>
  <c r="AS57" i="11"/>
  <c r="AM57" i="11"/>
  <c r="AG57" i="11"/>
  <c r="AA57" i="11"/>
  <c r="U57" i="11"/>
  <c r="O57" i="11"/>
  <c r="I57" i="11"/>
  <c r="AV49" i="11"/>
  <c r="AT49" i="11"/>
  <c r="AP49" i="11"/>
  <c r="AN49" i="11"/>
  <c r="AJ49" i="11"/>
  <c r="AH49" i="11"/>
  <c r="AD49" i="11"/>
  <c r="AB49" i="11"/>
  <c r="X49" i="11"/>
  <c r="V49" i="11"/>
  <c r="R49" i="11"/>
  <c r="P49" i="11"/>
  <c r="L49" i="11"/>
  <c r="J49" i="11"/>
  <c r="F49" i="11"/>
  <c r="D49" i="11"/>
  <c r="AZ49" i="11" s="1"/>
  <c r="BE48" i="11"/>
  <c r="BC48" i="11"/>
  <c r="BB48" i="11"/>
  <c r="BA48" i="11"/>
  <c r="AZ48" i="11"/>
  <c r="BE47" i="11"/>
  <c r="BC47" i="11"/>
  <c r="BB47" i="11"/>
  <c r="BA47" i="11"/>
  <c r="AZ47" i="11"/>
  <c r="BE46" i="11"/>
  <c r="BC46" i="11"/>
  <c r="BB46" i="11"/>
  <c r="BA46" i="11"/>
  <c r="AZ46" i="11"/>
  <c r="AX43" i="11"/>
  <c r="AV43" i="11"/>
  <c r="AT43" i="11"/>
  <c r="AR43" i="11"/>
  <c r="AP43" i="11"/>
  <c r="AN43" i="11"/>
  <c r="AL43" i="11"/>
  <c r="AJ43" i="11"/>
  <c r="AH43" i="11"/>
  <c r="AF43" i="11"/>
  <c r="AD43" i="11"/>
  <c r="AB43" i="11"/>
  <c r="Z43" i="11"/>
  <c r="X43" i="11"/>
  <c r="V43" i="11"/>
  <c r="T43" i="11"/>
  <c r="R43" i="11"/>
  <c r="P43" i="11"/>
  <c r="N43" i="11"/>
  <c r="L43" i="11"/>
  <c r="J43" i="11"/>
  <c r="H43" i="11"/>
  <c r="F43" i="11"/>
  <c r="D43" i="11"/>
  <c r="BE42" i="11"/>
  <c r="BD42" i="11"/>
  <c r="BC42" i="11"/>
  <c r="BB42" i="11"/>
  <c r="BA42" i="11"/>
  <c r="AZ42" i="11"/>
  <c r="BE41" i="11"/>
  <c r="BD41" i="11"/>
  <c r="BB41" i="11"/>
  <c r="BA41" i="11"/>
  <c r="AZ41" i="11"/>
  <c r="BE40" i="11"/>
  <c r="BD40" i="11"/>
  <c r="BC40" i="11"/>
  <c r="BB40" i="11"/>
  <c r="BA40" i="11"/>
  <c r="AZ40" i="11"/>
  <c r="BE39" i="11"/>
  <c r="BD39" i="11"/>
  <c r="BC39" i="11"/>
  <c r="BB39" i="11"/>
  <c r="BA39" i="11"/>
  <c r="AZ39" i="11"/>
  <c r="BE36" i="11"/>
  <c r="BD36" i="11"/>
  <c r="BC36" i="11"/>
  <c r="BB36" i="11"/>
  <c r="BA36" i="11"/>
  <c r="AZ36" i="11"/>
  <c r="BE35" i="11"/>
  <c r="BD35" i="11"/>
  <c r="BC35" i="11"/>
  <c r="BB35" i="11"/>
  <c r="BA35" i="11"/>
  <c r="AZ35" i="11"/>
  <c r="BE34" i="11"/>
  <c r="BD34" i="11"/>
  <c r="BC34" i="11"/>
  <c r="BB34" i="11"/>
  <c r="BA34" i="11"/>
  <c r="AZ34" i="11"/>
  <c r="BE33" i="11"/>
  <c r="BD33" i="11"/>
  <c r="BC33" i="11"/>
  <c r="BB33" i="11"/>
  <c r="BA33" i="11"/>
  <c r="AZ33" i="11"/>
  <c r="BE32" i="11"/>
  <c r="BD32" i="11"/>
  <c r="BC32" i="11"/>
  <c r="BB32" i="11"/>
  <c r="BA32" i="11"/>
  <c r="AZ32" i="11"/>
  <c r="BE31" i="11"/>
  <c r="BD31" i="11"/>
  <c r="BC31" i="11"/>
  <c r="BB31" i="11"/>
  <c r="BA31" i="11"/>
  <c r="AZ31" i="11"/>
  <c r="BE30" i="11"/>
  <c r="BD30" i="11"/>
  <c r="BC30" i="11"/>
  <c r="BB30" i="11"/>
  <c r="BA30" i="11"/>
  <c r="AZ30" i="11"/>
  <c r="BE29" i="11"/>
  <c r="BD29" i="11"/>
  <c r="BC29" i="11"/>
  <c r="BB29" i="11"/>
  <c r="BA29" i="11"/>
  <c r="AZ29" i="11"/>
  <c r="BE28" i="11"/>
  <c r="BD28" i="11"/>
  <c r="BC28" i="11"/>
  <c r="BB28" i="11"/>
  <c r="BA28" i="11"/>
  <c r="AZ28" i="11"/>
  <c r="BE27" i="11"/>
  <c r="BD27" i="11"/>
  <c r="BC27" i="11"/>
  <c r="BB27" i="11"/>
  <c r="BA27" i="11"/>
  <c r="AZ27" i="11"/>
  <c r="BE26" i="11"/>
  <c r="BD26" i="11"/>
  <c r="BC26" i="11"/>
  <c r="BB26" i="11"/>
  <c r="BA26" i="11"/>
  <c r="AZ26" i="11"/>
  <c r="BE25" i="11"/>
  <c r="BD25" i="11"/>
  <c r="BC25" i="11"/>
  <c r="BB25" i="11"/>
  <c r="BA25" i="11"/>
  <c r="AZ25" i="11"/>
  <c r="BE24" i="11"/>
  <c r="BD24" i="11"/>
  <c r="BB24" i="11"/>
  <c r="AZ24" i="11"/>
  <c r="BE23" i="11"/>
  <c r="BD23" i="11"/>
  <c r="BC23" i="11"/>
  <c r="BB23" i="11"/>
  <c r="BA23" i="11"/>
  <c r="AZ23" i="11"/>
  <c r="BE22" i="11"/>
  <c r="BD22" i="11"/>
  <c r="BC22" i="11"/>
  <c r="BB22" i="11"/>
  <c r="BA22" i="11"/>
  <c r="AZ22" i="11"/>
  <c r="BE19" i="11"/>
  <c r="BD19" i="11"/>
  <c r="BB19" i="11"/>
  <c r="AZ19" i="11"/>
  <c r="BE18" i="11"/>
  <c r="BD18" i="11"/>
  <c r="BB18" i="11"/>
  <c r="AZ18" i="11"/>
  <c r="BE17" i="11"/>
  <c r="BD17" i="11"/>
  <c r="BC17" i="11"/>
  <c r="BB17" i="11"/>
  <c r="BA17" i="11"/>
  <c r="AZ17" i="11"/>
  <c r="BE16" i="11"/>
  <c r="BD16" i="11"/>
  <c r="BC16" i="11"/>
  <c r="BB16" i="11"/>
  <c r="BA16" i="11"/>
  <c r="AZ16" i="11"/>
  <c r="BE15" i="11"/>
  <c r="BD15" i="11"/>
  <c r="BC15" i="11"/>
  <c r="BB15" i="11"/>
  <c r="BA15" i="11"/>
  <c r="AZ15" i="11"/>
  <c r="BE14" i="11"/>
  <c r="BD14" i="11"/>
  <c r="BC14" i="11"/>
  <c r="BB14" i="11"/>
  <c r="BA14" i="11"/>
  <c r="AZ14" i="11"/>
  <c r="BE13" i="11"/>
  <c r="BD13" i="11"/>
  <c r="BB13" i="11"/>
  <c r="AZ13" i="11"/>
  <c r="BE12" i="11"/>
  <c r="BD12" i="11"/>
  <c r="AZ12" i="11"/>
  <c r="AX45" i="10"/>
  <c r="AV45" i="10"/>
  <c r="AR45" i="10"/>
  <c r="AP45" i="10"/>
  <c r="AL45" i="10"/>
  <c r="AJ45" i="10"/>
  <c r="AF45" i="10"/>
  <c r="AD45" i="10"/>
  <c r="Z45" i="10"/>
  <c r="X45" i="10"/>
  <c r="T45" i="10"/>
  <c r="R45" i="10"/>
  <c r="N45" i="10"/>
  <c r="L45" i="10"/>
  <c r="H45" i="10"/>
  <c r="F45" i="10"/>
  <c r="AX44" i="10"/>
  <c r="AV44" i="10"/>
  <c r="AR44" i="10"/>
  <c r="AP44" i="10"/>
  <c r="AP46" i="10" s="1"/>
  <c r="AL44" i="10"/>
  <c r="AJ44" i="10"/>
  <c r="AF44" i="10"/>
  <c r="AD44" i="10"/>
  <c r="Z44" i="10"/>
  <c r="X44" i="10"/>
  <c r="T44" i="10"/>
  <c r="R44" i="10"/>
  <c r="N44" i="10"/>
  <c r="L44" i="10"/>
  <c r="H44" i="10"/>
  <c r="F44" i="10"/>
  <c r="AX43" i="10"/>
  <c r="AX46" i="10" s="1"/>
  <c r="AV43" i="10"/>
  <c r="AR43" i="10"/>
  <c r="AR46" i="10" s="1"/>
  <c r="AP43" i="10"/>
  <c r="AL43" i="10"/>
  <c r="AJ43" i="10"/>
  <c r="AF43" i="10"/>
  <c r="AD43" i="10"/>
  <c r="Z43" i="10"/>
  <c r="X43" i="10"/>
  <c r="X46" i="10" s="1"/>
  <c r="T43" i="10"/>
  <c r="R43" i="10"/>
  <c r="N43" i="10"/>
  <c r="L43" i="10"/>
  <c r="L46" i="10" s="1"/>
  <c r="H43" i="10"/>
  <c r="H46" i="10" s="1"/>
  <c r="F43" i="10"/>
  <c r="F46" i="10" s="1"/>
  <c r="AV39" i="10"/>
  <c r="AR39" i="10"/>
  <c r="AP39" i="10"/>
  <c r="AL39" i="10"/>
  <c r="AJ39" i="10"/>
  <c r="AF39" i="10"/>
  <c r="AD39" i="10"/>
  <c r="Z39" i="10"/>
  <c r="X39" i="10"/>
  <c r="T39" i="10"/>
  <c r="R39" i="10"/>
  <c r="N39" i="10"/>
  <c r="L39" i="10"/>
  <c r="H39" i="10"/>
  <c r="F39" i="10"/>
  <c r="AX38" i="10"/>
  <c r="AV38" i="10"/>
  <c r="AR38" i="10"/>
  <c r="AP38" i="10"/>
  <c r="AJ38" i="10"/>
  <c r="AF38" i="10"/>
  <c r="AD38" i="10"/>
  <c r="Z38" i="10"/>
  <c r="X38" i="10"/>
  <c r="T38" i="10"/>
  <c r="R38" i="10"/>
  <c r="N38" i="10"/>
  <c r="L38" i="10"/>
  <c r="H38" i="10"/>
  <c r="F38" i="10"/>
  <c r="AX37" i="10"/>
  <c r="AV37" i="10"/>
  <c r="AR37" i="10"/>
  <c r="AP37" i="10"/>
  <c r="AL37" i="10"/>
  <c r="AJ37" i="10"/>
  <c r="AD37" i="10"/>
  <c r="Z37" i="10"/>
  <c r="X37" i="10"/>
  <c r="T37" i="10"/>
  <c r="R37" i="10"/>
  <c r="N37" i="10"/>
  <c r="L37" i="10"/>
  <c r="H37" i="10"/>
  <c r="F37" i="10"/>
  <c r="AX36" i="10"/>
  <c r="AV36" i="10"/>
  <c r="AR36" i="10"/>
  <c r="AP36" i="10"/>
  <c r="AL36" i="10"/>
  <c r="AJ36" i="10"/>
  <c r="AF36" i="10"/>
  <c r="AD36" i="10"/>
  <c r="X36" i="10"/>
  <c r="T36" i="10"/>
  <c r="R36" i="10"/>
  <c r="N36" i="10"/>
  <c r="L36" i="10"/>
  <c r="H36" i="10"/>
  <c r="F36" i="10"/>
  <c r="AX35" i="10"/>
  <c r="AV35" i="10"/>
  <c r="AL35" i="10"/>
  <c r="AJ35" i="10"/>
  <c r="AF35" i="10"/>
  <c r="AD35" i="10"/>
  <c r="Z35" i="10"/>
  <c r="X35" i="10"/>
  <c r="T35" i="10"/>
  <c r="R35" i="10"/>
  <c r="H35" i="10"/>
  <c r="F35" i="10"/>
  <c r="AX31" i="10"/>
  <c r="AV31" i="10"/>
  <c r="AP31" i="10"/>
  <c r="AL31" i="10"/>
  <c r="AJ31" i="10"/>
  <c r="AF31" i="10"/>
  <c r="AD31" i="10"/>
  <c r="X31" i="10"/>
  <c r="N31" i="10"/>
  <c r="L31" i="10"/>
  <c r="H31" i="10"/>
  <c r="F31" i="10"/>
  <c r="AX29" i="10"/>
  <c r="AV29" i="10"/>
  <c r="AR29" i="10"/>
  <c r="AL29" i="10"/>
  <c r="AJ29" i="10"/>
  <c r="AF29" i="10"/>
  <c r="AD29" i="10"/>
  <c r="Z29" i="10"/>
  <c r="X29" i="10"/>
  <c r="T29" i="10"/>
  <c r="R29" i="10"/>
  <c r="N29" i="10"/>
  <c r="L29" i="10"/>
  <c r="H29" i="10"/>
  <c r="F29" i="10"/>
  <c r="AX28" i="10"/>
  <c r="AV28" i="10"/>
  <c r="AR28" i="10"/>
  <c r="AP28" i="10"/>
  <c r="Z28" i="10"/>
  <c r="X28" i="10"/>
  <c r="R28" i="10"/>
  <c r="N28" i="10"/>
  <c r="L28" i="10"/>
  <c r="H28" i="10"/>
  <c r="F28" i="10"/>
  <c r="AX27" i="10"/>
  <c r="AV27" i="10"/>
  <c r="Z27" i="10"/>
  <c r="X27" i="10"/>
  <c r="T27" i="10"/>
  <c r="R27" i="10"/>
  <c r="N27" i="10"/>
  <c r="L27" i="10"/>
  <c r="H27" i="10"/>
  <c r="F27" i="10"/>
  <c r="AX26" i="10"/>
  <c r="AV26" i="10"/>
  <c r="AR26" i="10"/>
  <c r="AP26" i="10"/>
  <c r="AL26" i="10"/>
  <c r="AJ26" i="10"/>
  <c r="T26" i="10"/>
  <c r="R26" i="10"/>
  <c r="N26" i="10"/>
  <c r="L26" i="10"/>
  <c r="H26" i="10"/>
  <c r="F26" i="10"/>
  <c r="AR24" i="10"/>
  <c r="AP24" i="10"/>
  <c r="AL24" i="10"/>
  <c r="AJ24" i="10"/>
  <c r="AF24" i="10"/>
  <c r="AD24" i="10"/>
  <c r="Z24" i="10"/>
  <c r="X24" i="10"/>
  <c r="T24" i="10"/>
  <c r="R24" i="10"/>
  <c r="N24" i="10"/>
  <c r="L24" i="10"/>
  <c r="H24" i="10"/>
  <c r="F24" i="10"/>
  <c r="AX23" i="10"/>
  <c r="AV23" i="10"/>
  <c r="AR23" i="10"/>
  <c r="AP23" i="10"/>
  <c r="AL23" i="10"/>
  <c r="AJ23" i="10"/>
  <c r="AF23" i="10"/>
  <c r="AD23" i="10"/>
  <c r="Z23" i="10"/>
  <c r="X23" i="10"/>
  <c r="T23" i="10"/>
  <c r="R23" i="10"/>
  <c r="H23" i="10"/>
  <c r="F23" i="10"/>
  <c r="AV22" i="10"/>
  <c r="AR22" i="10"/>
  <c r="AP22" i="10"/>
  <c r="AL22" i="10"/>
  <c r="AJ22" i="10"/>
  <c r="AF22" i="10"/>
  <c r="AD22" i="10"/>
  <c r="Z22" i="10"/>
  <c r="X22" i="10"/>
  <c r="T22" i="10"/>
  <c r="R22" i="10"/>
  <c r="N22" i="10"/>
  <c r="L22" i="10"/>
  <c r="H22" i="10"/>
  <c r="F22" i="10"/>
  <c r="AX21" i="10"/>
  <c r="AV21" i="10"/>
  <c r="AR21" i="10"/>
  <c r="AP21" i="10"/>
  <c r="AL21" i="10"/>
  <c r="AJ21" i="10"/>
  <c r="AD21" i="10"/>
  <c r="Z21" i="10"/>
  <c r="X21" i="10"/>
  <c r="R21" i="10"/>
  <c r="N21" i="10"/>
  <c r="L21" i="10"/>
  <c r="H21" i="10"/>
  <c r="F21" i="10"/>
  <c r="AF20" i="10"/>
  <c r="AD20" i="10"/>
  <c r="Z20" i="10"/>
  <c r="X20" i="10"/>
  <c r="T20" i="10"/>
  <c r="R20" i="10"/>
  <c r="N20" i="10"/>
  <c r="L20" i="10"/>
  <c r="H20" i="10"/>
  <c r="F20" i="10"/>
  <c r="AX19" i="10"/>
  <c r="AV19" i="10"/>
  <c r="AF19" i="10"/>
  <c r="AD19" i="10"/>
  <c r="Z19" i="10"/>
  <c r="X19" i="10"/>
  <c r="T19" i="10"/>
  <c r="R19" i="10"/>
  <c r="N19" i="10"/>
  <c r="L19" i="10"/>
  <c r="H19" i="10"/>
  <c r="F19" i="10"/>
  <c r="AR18" i="10"/>
  <c r="AP18" i="10"/>
  <c r="AL18" i="10"/>
  <c r="AJ18" i="10"/>
  <c r="AF18" i="10"/>
  <c r="AD18" i="10"/>
  <c r="Z18" i="10"/>
  <c r="X18" i="10"/>
  <c r="T18" i="10"/>
  <c r="R18" i="10"/>
  <c r="N18" i="10"/>
  <c r="L18" i="10"/>
  <c r="H18" i="10"/>
  <c r="F18" i="10"/>
  <c r="AX17" i="10"/>
  <c r="AV17" i="10"/>
  <c r="AL17" i="10"/>
  <c r="AJ17" i="10"/>
  <c r="AF17" i="10"/>
  <c r="AD17" i="10"/>
  <c r="Z17" i="10"/>
  <c r="X17" i="10"/>
  <c r="T17" i="10"/>
  <c r="R17" i="10"/>
  <c r="N17" i="10"/>
  <c r="L17" i="10"/>
  <c r="H17" i="10"/>
  <c r="F17" i="10"/>
  <c r="AX16" i="10"/>
  <c r="AV16" i="10"/>
  <c r="AR16" i="10"/>
  <c r="AP16" i="10"/>
  <c r="AF16" i="10"/>
  <c r="AD16" i="10"/>
  <c r="Z16" i="10"/>
  <c r="X16" i="10"/>
  <c r="T16" i="10"/>
  <c r="R16" i="10"/>
  <c r="N16" i="10"/>
  <c r="L16" i="10"/>
  <c r="H16" i="10"/>
  <c r="F16" i="10"/>
  <c r="AX15" i="10"/>
  <c r="AV15" i="10"/>
  <c r="AR15" i="10"/>
  <c r="AP15" i="10"/>
  <c r="AL15" i="10"/>
  <c r="AJ15" i="10"/>
  <c r="AF15" i="10"/>
  <c r="AD15" i="10"/>
  <c r="Z15" i="10"/>
  <c r="X15" i="10"/>
  <c r="T15" i="10"/>
  <c r="R15" i="10"/>
  <c r="N15" i="10"/>
  <c r="H15" i="10"/>
  <c r="F15" i="10"/>
  <c r="AX14" i="10"/>
  <c r="AV14" i="10"/>
  <c r="AR14" i="10"/>
  <c r="AP14" i="10"/>
  <c r="AL14" i="10"/>
  <c r="AJ14" i="10"/>
  <c r="AF14" i="10"/>
  <c r="AD14" i="10"/>
  <c r="Z14" i="10"/>
  <c r="X14" i="10"/>
  <c r="T14" i="10"/>
  <c r="R14" i="10"/>
  <c r="N14" i="10"/>
  <c r="H14" i="10"/>
  <c r="F14" i="10"/>
  <c r="AX13" i="10"/>
  <c r="AV13" i="10"/>
  <c r="AR13" i="10"/>
  <c r="AP13" i="10"/>
  <c r="AL13" i="10"/>
  <c r="AJ13" i="10"/>
  <c r="AF13" i="10"/>
  <c r="AD13" i="10"/>
  <c r="Z13" i="10"/>
  <c r="X13" i="10"/>
  <c r="T13" i="10"/>
  <c r="R13" i="10"/>
  <c r="AX12" i="10"/>
  <c r="AV12" i="10"/>
  <c r="AR12" i="10"/>
  <c r="AP12" i="10"/>
  <c r="AL12" i="10"/>
  <c r="AJ12" i="10"/>
  <c r="AF12" i="10"/>
  <c r="AD12" i="10"/>
  <c r="Z12" i="10"/>
  <c r="X12" i="10"/>
  <c r="T12" i="10"/>
  <c r="R12" i="10"/>
  <c r="N12" i="10"/>
  <c r="L12" i="10"/>
  <c r="I112" i="7"/>
  <c r="O112" i="7"/>
  <c r="U112" i="7"/>
  <c r="AA112" i="7"/>
  <c r="AG112" i="7"/>
  <c r="AM112" i="7"/>
  <c r="AS112" i="7"/>
  <c r="AY112" i="7"/>
  <c r="I113" i="7"/>
  <c r="O113" i="7"/>
  <c r="U113" i="7"/>
  <c r="AA113" i="7"/>
  <c r="AG113" i="7"/>
  <c r="AM113" i="7"/>
  <c r="AS113" i="7"/>
  <c r="AY113" i="7"/>
  <c r="I114" i="7"/>
  <c r="O114" i="7"/>
  <c r="U114" i="7"/>
  <c r="AA114" i="7"/>
  <c r="AG114" i="7"/>
  <c r="AM114" i="7"/>
  <c r="AS114" i="7"/>
  <c r="AY114" i="7"/>
  <c r="I115" i="7"/>
  <c r="O115" i="7"/>
  <c r="U115" i="7"/>
  <c r="AA115" i="7"/>
  <c r="AG115" i="7"/>
  <c r="AM115" i="7"/>
  <c r="AS115" i="7"/>
  <c r="AY115" i="7"/>
  <c r="I116" i="7"/>
  <c r="O116" i="7"/>
  <c r="U116" i="7"/>
  <c r="AA116" i="7"/>
  <c r="AG116" i="7"/>
  <c r="AM116" i="7"/>
  <c r="AS116" i="7"/>
  <c r="AY116" i="7"/>
  <c r="I117" i="7"/>
  <c r="O117" i="7"/>
  <c r="U117" i="7"/>
  <c r="AA117" i="7"/>
  <c r="AG117" i="7"/>
  <c r="AM117" i="7"/>
  <c r="AS117" i="7"/>
  <c r="AY117" i="7"/>
  <c r="I118" i="7"/>
  <c r="O118" i="7"/>
  <c r="U118" i="7"/>
  <c r="AA118" i="7"/>
  <c r="AG118" i="7"/>
  <c r="AM118" i="7"/>
  <c r="AS118" i="7"/>
  <c r="AY118" i="7"/>
  <c r="I119" i="7"/>
  <c r="O119" i="7"/>
  <c r="U119" i="7"/>
  <c r="AA119" i="7"/>
  <c r="AG119" i="7"/>
  <c r="AM119" i="7"/>
  <c r="AS119" i="7"/>
  <c r="AY119" i="7"/>
  <c r="I120" i="7"/>
  <c r="O120" i="7"/>
  <c r="U120" i="7"/>
  <c r="AA120" i="7"/>
  <c r="AG120" i="7"/>
  <c r="AM120" i="7"/>
  <c r="AS120" i="7"/>
  <c r="AY120" i="7"/>
  <c r="I121" i="7"/>
  <c r="O121" i="7"/>
  <c r="U121" i="7"/>
  <c r="AA121" i="7"/>
  <c r="AG121" i="7"/>
  <c r="AM121" i="7"/>
  <c r="AS121" i="7"/>
  <c r="AY121" i="7"/>
  <c r="I122" i="7"/>
  <c r="O122" i="7"/>
  <c r="U122" i="7"/>
  <c r="AA122" i="7"/>
  <c r="AG122" i="7"/>
  <c r="AM122" i="7"/>
  <c r="AS122" i="7"/>
  <c r="AY122" i="7"/>
  <c r="I123" i="7"/>
  <c r="O123" i="7"/>
  <c r="U123" i="7"/>
  <c r="AA123" i="7"/>
  <c r="AG123" i="7"/>
  <c r="AM123" i="7"/>
  <c r="AS123" i="7"/>
  <c r="AY123" i="7"/>
  <c r="AE91" i="7"/>
  <c r="AC91" i="7"/>
  <c r="Y91" i="7"/>
  <c r="W91" i="7"/>
  <c r="S91" i="7"/>
  <c r="Q91" i="7"/>
  <c r="M91" i="7"/>
  <c r="K91" i="7"/>
  <c r="G91" i="7"/>
  <c r="E91" i="7"/>
  <c r="Y90" i="7"/>
  <c r="W90" i="7"/>
  <c r="S90" i="7"/>
  <c r="Q90" i="7"/>
  <c r="G90" i="7"/>
  <c r="E90" i="7"/>
  <c r="AU85" i="7"/>
  <c r="AQ85" i="7"/>
  <c r="AO85" i="7"/>
  <c r="AK85" i="7"/>
  <c r="AI85" i="7"/>
  <c r="AE85" i="7"/>
  <c r="AC85" i="7"/>
  <c r="Y85" i="7"/>
  <c r="W85" i="7"/>
  <c r="S85" i="7"/>
  <c r="Q85" i="7"/>
  <c r="M85" i="7"/>
  <c r="K85" i="7"/>
  <c r="G85" i="7"/>
  <c r="E85" i="7"/>
  <c r="AW84" i="7"/>
  <c r="AU84" i="7"/>
  <c r="AO84" i="7"/>
  <c r="AK84" i="7"/>
  <c r="AI84" i="7"/>
  <c r="AE84" i="7"/>
  <c r="AC84" i="7"/>
  <c r="Y84" i="7"/>
  <c r="W84" i="7"/>
  <c r="S84" i="7"/>
  <c r="Q84" i="7"/>
  <c r="M84" i="7"/>
  <c r="K84" i="7"/>
  <c r="G84" i="7"/>
  <c r="E84" i="7"/>
  <c r="D92" i="7"/>
  <c r="F92" i="7"/>
  <c r="H92" i="7"/>
  <c r="J92" i="7"/>
  <c r="L92" i="7"/>
  <c r="N92" i="7"/>
  <c r="P92" i="7"/>
  <c r="R92" i="7"/>
  <c r="T92" i="7"/>
  <c r="V92" i="7"/>
  <c r="X92" i="7"/>
  <c r="Z92" i="7"/>
  <c r="AB92" i="7"/>
  <c r="AD92" i="7"/>
  <c r="AF92" i="7"/>
  <c r="AT92" i="7"/>
  <c r="AV92" i="7"/>
  <c r="E99" i="7"/>
  <c r="G99" i="7"/>
  <c r="K99" i="7"/>
  <c r="M99" i="7"/>
  <c r="Q99" i="7"/>
  <c r="S99" i="7"/>
  <c r="W99" i="7"/>
  <c r="Y99" i="7"/>
  <c r="AC99" i="7"/>
  <c r="AE99" i="7"/>
  <c r="AI99" i="7"/>
  <c r="AK99" i="7"/>
  <c r="AO99" i="7"/>
  <c r="AQ99" i="7"/>
  <c r="AU99" i="7"/>
  <c r="AW99" i="7"/>
  <c r="D99" i="7"/>
  <c r="F99" i="7"/>
  <c r="L99" i="7"/>
  <c r="P99" i="7"/>
  <c r="R99" i="7"/>
  <c r="V99" i="7"/>
  <c r="X99" i="7"/>
  <c r="AB99" i="7"/>
  <c r="AD99" i="7"/>
  <c r="AH99" i="7"/>
  <c r="AJ99" i="7"/>
  <c r="AN99" i="7"/>
  <c r="AP99" i="7"/>
  <c r="AT99" i="7"/>
  <c r="AV99" i="7"/>
  <c r="E101" i="7"/>
  <c r="G101" i="7"/>
  <c r="K101" i="7"/>
  <c r="M101" i="7"/>
  <c r="Q101" i="7"/>
  <c r="S101" i="7"/>
  <c r="W101" i="7"/>
  <c r="Y101" i="7"/>
  <c r="AC101" i="7"/>
  <c r="AE101" i="7"/>
  <c r="AI101" i="7"/>
  <c r="AK101" i="7"/>
  <c r="AO101" i="7"/>
  <c r="AQ101" i="7"/>
  <c r="AU101" i="7"/>
  <c r="AW101" i="7"/>
  <c r="E102" i="7"/>
  <c r="G102" i="7"/>
  <c r="K102" i="7"/>
  <c r="M102" i="7"/>
  <c r="Q102" i="7"/>
  <c r="S102" i="7"/>
  <c r="W102" i="7"/>
  <c r="Y102" i="7"/>
  <c r="AC102" i="7"/>
  <c r="AE102" i="7"/>
  <c r="AI102" i="7"/>
  <c r="AK102" i="7"/>
  <c r="AO102" i="7"/>
  <c r="AQ102" i="7"/>
  <c r="AU102" i="7"/>
  <c r="AW102" i="7"/>
  <c r="E103" i="7"/>
  <c r="G103" i="7"/>
  <c r="K103" i="7"/>
  <c r="M103" i="7"/>
  <c r="Q103" i="7"/>
  <c r="S103" i="7"/>
  <c r="W103" i="7"/>
  <c r="Y103" i="7"/>
  <c r="AC103" i="7"/>
  <c r="AE103" i="7"/>
  <c r="AI103" i="7"/>
  <c r="AK103" i="7"/>
  <c r="AO103" i="7"/>
  <c r="AQ103" i="7"/>
  <c r="AU103" i="7"/>
  <c r="AW103" i="7"/>
  <c r="AW83" i="7"/>
  <c r="AU83" i="7"/>
  <c r="AE83" i="7"/>
  <c r="AC83" i="7"/>
  <c r="Y83" i="7"/>
  <c r="W83" i="7"/>
  <c r="S83" i="7"/>
  <c r="Q83" i="7"/>
  <c r="M83" i="7"/>
  <c r="K83" i="7"/>
  <c r="G83" i="7"/>
  <c r="E83" i="7"/>
  <c r="AW82" i="7"/>
  <c r="AU82" i="7"/>
  <c r="AQ82" i="7"/>
  <c r="AO82" i="7"/>
  <c r="AK82" i="7"/>
  <c r="AI82" i="7"/>
  <c r="AE82" i="7"/>
  <c r="AC82" i="7"/>
  <c r="W82" i="7"/>
  <c r="S82" i="7"/>
  <c r="Q82" i="7"/>
  <c r="M82" i="7"/>
  <c r="K82" i="7"/>
  <c r="G82" i="7"/>
  <c r="E82" i="7"/>
  <c r="AW81" i="7"/>
  <c r="AU81" i="7"/>
  <c r="AQ81" i="7"/>
  <c r="AO81" i="7"/>
  <c r="AK81" i="7"/>
  <c r="AI81" i="7"/>
  <c r="AE81" i="7"/>
  <c r="AC81" i="7"/>
  <c r="Y81" i="7"/>
  <c r="W81" i="7"/>
  <c r="Q81" i="7"/>
  <c r="M81" i="7"/>
  <c r="K81" i="7"/>
  <c r="G81" i="7"/>
  <c r="E81" i="7"/>
  <c r="AW80" i="7"/>
  <c r="AU80" i="7"/>
  <c r="AQ80" i="7"/>
  <c r="AO80" i="7"/>
  <c r="AK80" i="7"/>
  <c r="AI80" i="7"/>
  <c r="AE80" i="7"/>
  <c r="AC80" i="7"/>
  <c r="Y80" i="7"/>
  <c r="W80" i="7"/>
  <c r="S80" i="7"/>
  <c r="Q80" i="7"/>
  <c r="K80" i="7"/>
  <c r="G80" i="7"/>
  <c r="E80" i="7"/>
  <c r="AU79" i="7"/>
  <c r="AQ79" i="7"/>
  <c r="AO79" i="7"/>
  <c r="AK79" i="7"/>
  <c r="AI79" i="7"/>
  <c r="AE79" i="7"/>
  <c r="AC79" i="7"/>
  <c r="Y79" i="7"/>
  <c r="W79" i="7"/>
  <c r="S79" i="7"/>
  <c r="Q79" i="7"/>
  <c r="M79" i="7"/>
  <c r="K79" i="7"/>
  <c r="G79" i="7"/>
  <c r="E79" i="7"/>
  <c r="AW78" i="7"/>
  <c r="AU78" i="7"/>
  <c r="AO78" i="7"/>
  <c r="AK78" i="7"/>
  <c r="AI78" i="7"/>
  <c r="AE78" i="7"/>
  <c r="AC78" i="7"/>
  <c r="Y78" i="7"/>
  <c r="W78" i="7"/>
  <c r="S78" i="7"/>
  <c r="Q78" i="7"/>
  <c r="M78" i="7"/>
  <c r="K78" i="7"/>
  <c r="G78" i="7"/>
  <c r="E78" i="7"/>
  <c r="AW77" i="7"/>
  <c r="AU77" i="7"/>
  <c r="AQ77" i="7"/>
  <c r="AO77" i="7"/>
  <c r="AI77" i="7"/>
  <c r="AE77" i="7"/>
  <c r="AC77" i="7"/>
  <c r="Y77" i="7"/>
  <c r="W77" i="7"/>
  <c r="S77" i="7"/>
  <c r="Q77" i="7"/>
  <c r="M77" i="7"/>
  <c r="K77" i="7"/>
  <c r="G77" i="7"/>
  <c r="E77" i="7"/>
  <c r="AW76" i="7"/>
  <c r="AU76" i="7"/>
  <c r="AQ76" i="7"/>
  <c r="AO76" i="7"/>
  <c r="AK76" i="7"/>
  <c r="AI76" i="7"/>
  <c r="AC76" i="7"/>
  <c r="Y76" i="7"/>
  <c r="W76" i="7"/>
  <c r="S76" i="7"/>
  <c r="Q76" i="7"/>
  <c r="M76" i="7"/>
  <c r="K76" i="7"/>
  <c r="G76" i="7"/>
  <c r="E76" i="7"/>
  <c r="AW75" i="7"/>
  <c r="AU75" i="7"/>
  <c r="AQ75" i="7"/>
  <c r="AO75" i="7"/>
  <c r="AK75" i="7"/>
  <c r="AI75" i="7"/>
  <c r="AE75" i="7"/>
  <c r="AC75" i="7"/>
  <c r="W75" i="7"/>
  <c r="S75" i="7"/>
  <c r="Q75" i="7"/>
  <c r="M75" i="7"/>
  <c r="K75" i="7"/>
  <c r="G75" i="7"/>
  <c r="E75" i="7"/>
  <c r="AW74" i="7"/>
  <c r="AU74" i="7"/>
  <c r="AQ74" i="7"/>
  <c r="AO74" i="7"/>
  <c r="AK74" i="7"/>
  <c r="AI74" i="7"/>
  <c r="AE74" i="7"/>
  <c r="AC74" i="7"/>
  <c r="Y74" i="7"/>
  <c r="W74" i="7"/>
  <c r="Q74" i="7"/>
  <c r="M74" i="7"/>
  <c r="K74" i="7"/>
  <c r="G74" i="7"/>
  <c r="E74" i="7"/>
  <c r="AW73" i="7"/>
  <c r="AU73" i="7"/>
  <c r="AQ73" i="7"/>
  <c r="AO73" i="7"/>
  <c r="AK73" i="7"/>
  <c r="AI73" i="7"/>
  <c r="AE73" i="7"/>
  <c r="AC73" i="7"/>
  <c r="Y73" i="7"/>
  <c r="W73" i="7"/>
  <c r="S73" i="7"/>
  <c r="Q73" i="7"/>
  <c r="K73" i="7"/>
  <c r="G73" i="7"/>
  <c r="E73" i="7"/>
  <c r="AU70" i="7"/>
  <c r="AO70" i="7"/>
  <c r="S70" i="7"/>
  <c r="Q70" i="7"/>
  <c r="M70" i="7"/>
  <c r="K70" i="7"/>
  <c r="G70" i="7"/>
  <c r="E70" i="7"/>
  <c r="AW69" i="7"/>
  <c r="AU69" i="7"/>
  <c r="AQ69" i="7"/>
  <c r="AO69" i="7"/>
  <c r="S69" i="7"/>
  <c r="Q69" i="7"/>
  <c r="M69" i="7"/>
  <c r="K69" i="7"/>
  <c r="G69" i="7"/>
  <c r="E69" i="7"/>
  <c r="AW67" i="7"/>
  <c r="AU67" i="7"/>
  <c r="AQ67" i="7"/>
  <c r="AO67" i="7"/>
  <c r="M67" i="7"/>
  <c r="K67" i="7"/>
  <c r="G67" i="7"/>
  <c r="E67" i="7"/>
  <c r="AW66" i="7"/>
  <c r="AU66" i="7"/>
  <c r="AQ66" i="7"/>
  <c r="AO66" i="7"/>
  <c r="AK66" i="7"/>
  <c r="AI66" i="7"/>
  <c r="AE66" i="7"/>
  <c r="AC66" i="7"/>
  <c r="Q66" i="7"/>
  <c r="M66" i="7"/>
  <c r="K66" i="7"/>
  <c r="G66" i="7"/>
  <c r="E66" i="7"/>
  <c r="AU65" i="7"/>
  <c r="AQ65" i="7"/>
  <c r="AO65" i="7"/>
  <c r="AK65" i="7"/>
  <c r="AI65" i="7"/>
  <c r="AE65" i="7"/>
  <c r="AC65" i="7"/>
  <c r="Y65" i="7"/>
  <c r="W65" i="7"/>
  <c r="S65" i="7"/>
  <c r="Q65" i="7"/>
  <c r="M65" i="7"/>
  <c r="K65" i="7"/>
  <c r="G65" i="7"/>
  <c r="E65" i="7"/>
  <c r="AW64" i="7"/>
  <c r="AU64" i="7"/>
  <c r="AQ64" i="7"/>
  <c r="AO64" i="7"/>
  <c r="AK64" i="7"/>
  <c r="AI64" i="7"/>
  <c r="AE64" i="7"/>
  <c r="AC64" i="7"/>
  <c r="Y64" i="7"/>
  <c r="S64" i="7"/>
  <c r="Q64" i="7"/>
  <c r="M64" i="7"/>
  <c r="K64" i="7"/>
  <c r="G64" i="7"/>
  <c r="E64" i="7"/>
  <c r="AW63" i="7"/>
  <c r="AU63" i="7"/>
  <c r="AQ63" i="7"/>
  <c r="AO63" i="7"/>
  <c r="AK63" i="7"/>
  <c r="AI63" i="7"/>
  <c r="AE63" i="7"/>
  <c r="AC63" i="7"/>
  <c r="Y63" i="7"/>
  <c r="W63" i="7"/>
  <c r="M63" i="7"/>
  <c r="K63" i="7"/>
  <c r="G63" i="7"/>
  <c r="E63" i="7"/>
  <c r="AW62" i="7"/>
  <c r="AU62" i="7"/>
  <c r="AQ62" i="7"/>
  <c r="AO62" i="7"/>
  <c r="AK62" i="7"/>
  <c r="AI62" i="7"/>
  <c r="AE62" i="7"/>
  <c r="AC62" i="7"/>
  <c r="Y62" i="7"/>
  <c r="W62" i="7"/>
  <c r="S62" i="7"/>
  <c r="Q62" i="7"/>
  <c r="G62" i="7"/>
  <c r="E62" i="7"/>
  <c r="AW61" i="7"/>
  <c r="AU61" i="7"/>
  <c r="AQ61" i="7"/>
  <c r="AO61" i="7"/>
  <c r="AK61" i="7"/>
  <c r="AI61" i="7"/>
  <c r="AE61" i="7"/>
  <c r="AC61" i="7"/>
  <c r="W61" i="7"/>
  <c r="S61" i="7"/>
  <c r="Q61" i="7"/>
  <c r="M61" i="7"/>
  <c r="K61" i="7"/>
  <c r="G61" i="7"/>
  <c r="E61" i="7"/>
  <c r="AW60" i="7"/>
  <c r="AU60" i="7"/>
  <c r="AQ60" i="7"/>
  <c r="AO60" i="7"/>
  <c r="AK60" i="7"/>
  <c r="AE60" i="7"/>
  <c r="AC60" i="7"/>
  <c r="Y60" i="7"/>
  <c r="W60" i="7"/>
  <c r="S60" i="7"/>
  <c r="Q60" i="7"/>
  <c r="M60" i="7"/>
  <c r="K60" i="7"/>
  <c r="G60" i="7"/>
  <c r="E60" i="7"/>
  <c r="AU59" i="7"/>
  <c r="AQ59" i="7"/>
  <c r="AO59" i="7"/>
  <c r="AK59" i="7"/>
  <c r="AI59" i="7"/>
  <c r="AE59" i="7"/>
  <c r="AC59" i="7"/>
  <c r="Y59" i="7"/>
  <c r="W59" i="7"/>
  <c r="S59" i="7"/>
  <c r="Q59" i="7"/>
  <c r="M59" i="7"/>
  <c r="K59" i="7"/>
  <c r="G59" i="7"/>
  <c r="E59" i="7"/>
  <c r="AW58" i="7"/>
  <c r="AU58" i="7"/>
  <c r="AQ58" i="7"/>
  <c r="AO58" i="7"/>
  <c r="AK58" i="7"/>
  <c r="AI58" i="7"/>
  <c r="AE58" i="7"/>
  <c r="AC58" i="7"/>
  <c r="S58" i="7"/>
  <c r="Q58" i="7"/>
  <c r="M58" i="7"/>
  <c r="K58" i="7"/>
  <c r="G58" i="7"/>
  <c r="E58" i="7"/>
  <c r="AW57" i="7"/>
  <c r="AU57" i="7"/>
  <c r="AQ57" i="7"/>
  <c r="AO57" i="7"/>
  <c r="AK57" i="7"/>
  <c r="AI57" i="7"/>
  <c r="AE57" i="7"/>
  <c r="AC57" i="7"/>
  <c r="Y57" i="7"/>
  <c r="W57" i="7"/>
  <c r="M57" i="7"/>
  <c r="K57" i="7"/>
  <c r="G57" i="7"/>
  <c r="E57" i="7"/>
  <c r="AU56" i="7"/>
  <c r="AQ56" i="7"/>
  <c r="AO56" i="7"/>
  <c r="AK56" i="7"/>
  <c r="AI56" i="7"/>
  <c r="AE56" i="7"/>
  <c r="AC56" i="7"/>
  <c r="Y56" i="7"/>
  <c r="W56" i="7"/>
  <c r="S56" i="7"/>
  <c r="Q56" i="7"/>
  <c r="M56" i="7"/>
  <c r="K56" i="7"/>
  <c r="G56" i="7"/>
  <c r="E56" i="7"/>
  <c r="AW55" i="7"/>
  <c r="AU55" i="7"/>
  <c r="AO55" i="7"/>
  <c r="AK55" i="7"/>
  <c r="AI55" i="7"/>
  <c r="AE55" i="7"/>
  <c r="AC55" i="7"/>
  <c r="Y55" i="7"/>
  <c r="W55" i="7"/>
  <c r="S55" i="7"/>
  <c r="Q55" i="7"/>
  <c r="M55" i="7"/>
  <c r="K55" i="7"/>
  <c r="G55" i="7"/>
  <c r="E55" i="7"/>
  <c r="AW54" i="7"/>
  <c r="AU54" i="7"/>
  <c r="AQ54" i="7"/>
  <c r="AO54" i="7"/>
  <c r="AE54" i="7"/>
  <c r="AC54" i="7"/>
  <c r="Y54" i="7"/>
  <c r="W54" i="7"/>
  <c r="S54" i="7"/>
  <c r="Q54" i="7"/>
  <c r="M54" i="7"/>
  <c r="K54" i="7"/>
  <c r="G54" i="7"/>
  <c r="E54" i="7"/>
  <c r="AW53" i="7"/>
  <c r="AU53" i="7"/>
  <c r="AQ53" i="7"/>
  <c r="AO53" i="7"/>
  <c r="AK53" i="7"/>
  <c r="AI53" i="7"/>
  <c r="Y53" i="7"/>
  <c r="W53" i="7"/>
  <c r="S53" i="7"/>
  <c r="Q53" i="7"/>
  <c r="M53" i="7"/>
  <c r="K53" i="7"/>
  <c r="G53" i="7"/>
  <c r="E53" i="7"/>
  <c r="AW52" i="7"/>
  <c r="AU52" i="7"/>
  <c r="AQ52" i="7"/>
  <c r="AO52" i="7"/>
  <c r="AK52" i="7"/>
  <c r="AI52" i="7"/>
  <c r="AE52" i="7"/>
  <c r="AC52" i="7"/>
  <c r="S52" i="7"/>
  <c r="Q52" i="7"/>
  <c r="M52" i="7"/>
  <c r="K52" i="7"/>
  <c r="G52" i="7"/>
  <c r="E52" i="7"/>
  <c r="AW51" i="7"/>
  <c r="AU51" i="7"/>
  <c r="AQ51" i="7"/>
  <c r="AO51" i="7"/>
  <c r="AK51" i="7"/>
  <c r="AI51" i="7"/>
  <c r="AE51" i="7"/>
  <c r="AC51" i="7"/>
  <c r="Y51" i="7"/>
  <c r="W51" i="7"/>
  <c r="M51" i="7"/>
  <c r="K51" i="7"/>
  <c r="G51" i="7"/>
  <c r="E51" i="7"/>
  <c r="AW50" i="7"/>
  <c r="AU50" i="7"/>
  <c r="AQ50" i="7"/>
  <c r="AO50" i="7"/>
  <c r="AK50" i="7"/>
  <c r="AI50" i="7"/>
  <c r="AE50" i="7"/>
  <c r="AC50" i="7"/>
  <c r="Y50" i="7"/>
  <c r="W50" i="7"/>
  <c r="S50" i="7"/>
  <c r="Q50" i="7"/>
  <c r="G50" i="7"/>
  <c r="E50" i="7"/>
  <c r="AW49" i="7"/>
  <c r="AU49" i="7"/>
  <c r="AQ49" i="7"/>
  <c r="AO49" i="7"/>
  <c r="AE49" i="7"/>
  <c r="AC49" i="7"/>
  <c r="Y49" i="7"/>
  <c r="W49" i="7"/>
  <c r="S49" i="7"/>
  <c r="Q49" i="7"/>
  <c r="M49" i="7"/>
  <c r="K49" i="7"/>
  <c r="G49" i="7"/>
  <c r="E49" i="7"/>
  <c r="AW48" i="7"/>
  <c r="AU48" i="7"/>
  <c r="AQ48" i="7"/>
  <c r="AO48" i="7"/>
  <c r="AK48" i="7"/>
  <c r="AI48" i="7"/>
  <c r="Y48" i="7"/>
  <c r="W48" i="7"/>
  <c r="S48" i="7"/>
  <c r="Q48" i="7"/>
  <c r="M48" i="7"/>
  <c r="K48" i="7"/>
  <c r="G48" i="7"/>
  <c r="E48" i="7"/>
  <c r="AQ47" i="7"/>
  <c r="AO47" i="7"/>
  <c r="AK47" i="7"/>
  <c r="AI47" i="7"/>
  <c r="AE47" i="7"/>
  <c r="AC47" i="7"/>
  <c r="Y47" i="7"/>
  <c r="W47" i="7"/>
  <c r="S47" i="7"/>
  <c r="Q47" i="7"/>
  <c r="M47" i="7"/>
  <c r="K47" i="7"/>
  <c r="G47" i="7"/>
  <c r="E47" i="7"/>
  <c r="AW46" i="7"/>
  <c r="AU46" i="7"/>
  <c r="AK46" i="7"/>
  <c r="AI46" i="7"/>
  <c r="AE46" i="7"/>
  <c r="AC46" i="7"/>
  <c r="Y46" i="7"/>
  <c r="W46" i="7"/>
  <c r="S46" i="7"/>
  <c r="Q46" i="7"/>
  <c r="M46" i="7"/>
  <c r="K46" i="7"/>
  <c r="G46" i="7"/>
  <c r="E46" i="7"/>
  <c r="AW45" i="7"/>
  <c r="AU45" i="7"/>
  <c r="AQ45" i="7"/>
  <c r="AO45" i="7"/>
  <c r="AE45" i="7"/>
  <c r="AC45" i="7"/>
  <c r="Y45" i="7"/>
  <c r="W45" i="7"/>
  <c r="S45" i="7"/>
  <c r="Q45" i="7"/>
  <c r="M45" i="7"/>
  <c r="K45" i="7"/>
  <c r="G45" i="7"/>
  <c r="E45" i="7"/>
  <c r="AW44" i="7"/>
  <c r="AU44" i="7"/>
  <c r="AQ44" i="7"/>
  <c r="AO44" i="7"/>
  <c r="AK44" i="7"/>
  <c r="AI44" i="7"/>
  <c r="Y44" i="7"/>
  <c r="W44" i="7"/>
  <c r="S44" i="7"/>
  <c r="Q44" i="7"/>
  <c r="M44" i="7"/>
  <c r="K44" i="7"/>
  <c r="G44" i="7"/>
  <c r="E44" i="7"/>
  <c r="AW43" i="7"/>
  <c r="AU43" i="7"/>
  <c r="Y43" i="7"/>
  <c r="W43" i="7"/>
  <c r="S43" i="7"/>
  <c r="Q43" i="7"/>
  <c r="M43" i="7"/>
  <c r="K43" i="7"/>
  <c r="G43" i="7"/>
  <c r="E43" i="7"/>
  <c r="AW42" i="7"/>
  <c r="AU42" i="7"/>
  <c r="AQ42" i="7"/>
  <c r="AO42" i="7"/>
  <c r="S42" i="7"/>
  <c r="Q42" i="7"/>
  <c r="M42" i="7"/>
  <c r="K42" i="7"/>
  <c r="G42" i="7"/>
  <c r="E42" i="7"/>
  <c r="AW41" i="7"/>
  <c r="AU41" i="7"/>
  <c r="AQ41" i="7"/>
  <c r="AO41" i="7"/>
  <c r="AK41" i="7"/>
  <c r="AI41" i="7"/>
  <c r="AE41" i="7"/>
  <c r="AC41" i="7"/>
  <c r="Y41" i="7"/>
  <c r="W41" i="7"/>
  <c r="M41" i="7"/>
  <c r="K41" i="7"/>
  <c r="G41" i="7"/>
  <c r="E41" i="7"/>
  <c r="AW40" i="7"/>
  <c r="AU40" i="7"/>
  <c r="AQ40" i="7"/>
  <c r="AO40" i="7"/>
  <c r="AK40" i="7"/>
  <c r="AI40" i="7"/>
  <c r="AE40" i="7"/>
  <c r="AC40" i="7"/>
  <c r="Y40" i="7"/>
  <c r="W40" i="7"/>
  <c r="S40" i="7"/>
  <c r="Q40" i="7"/>
  <c r="G40" i="7"/>
  <c r="E40" i="7"/>
  <c r="AW39" i="7"/>
  <c r="AU39" i="7"/>
  <c r="AQ39" i="7"/>
  <c r="AO39" i="7"/>
  <c r="AI39" i="7"/>
  <c r="AE39" i="7"/>
  <c r="AC39" i="7"/>
  <c r="Y39" i="7"/>
  <c r="W39" i="7"/>
  <c r="S39" i="7"/>
  <c r="Q39" i="7"/>
  <c r="M39" i="7"/>
  <c r="K39" i="7"/>
  <c r="G39" i="7"/>
  <c r="E39" i="7"/>
  <c r="AW38" i="7"/>
  <c r="AU38" i="7"/>
  <c r="AQ38" i="7"/>
  <c r="AO38" i="7"/>
  <c r="AK38" i="7"/>
  <c r="AI38" i="7"/>
  <c r="Y38" i="7"/>
  <c r="W38" i="7"/>
  <c r="S38" i="7"/>
  <c r="Q38" i="7"/>
  <c r="M38" i="7"/>
  <c r="K38" i="7"/>
  <c r="G38" i="7"/>
  <c r="E38" i="7"/>
  <c r="AW37" i="7"/>
  <c r="AU37" i="7"/>
  <c r="AQ37" i="7"/>
  <c r="AO37" i="7"/>
  <c r="AK37" i="7"/>
  <c r="AI37" i="7"/>
  <c r="AE37" i="7"/>
  <c r="AC37" i="7"/>
  <c r="S37" i="7"/>
  <c r="M37" i="7"/>
  <c r="K37" i="7"/>
  <c r="G37" i="7"/>
  <c r="E37" i="7"/>
  <c r="AW36" i="7"/>
  <c r="AU36" i="7"/>
  <c r="AQ36" i="7"/>
  <c r="AO36" i="7"/>
  <c r="AI36" i="7"/>
  <c r="AE36" i="7"/>
  <c r="AC36" i="7"/>
  <c r="Y36" i="7"/>
  <c r="W36" i="7"/>
  <c r="S36" i="7"/>
  <c r="Q36" i="7"/>
  <c r="M36" i="7"/>
  <c r="K36" i="7"/>
  <c r="G36" i="7"/>
  <c r="E36" i="7"/>
  <c r="AW35" i="7"/>
  <c r="AU35" i="7"/>
  <c r="AQ35" i="7"/>
  <c r="AO35" i="7"/>
  <c r="AK35" i="7"/>
  <c r="AI35" i="7"/>
  <c r="S35" i="7"/>
  <c r="Q35" i="7"/>
  <c r="M35" i="7"/>
  <c r="K35" i="7"/>
  <c r="G35" i="7"/>
  <c r="E35" i="7"/>
  <c r="AW34" i="7"/>
  <c r="AU34" i="7"/>
  <c r="AO34" i="7"/>
  <c r="AK34" i="7"/>
  <c r="AI34" i="7"/>
  <c r="AE34" i="7"/>
  <c r="AC34" i="7"/>
  <c r="Y34" i="7"/>
  <c r="W34" i="7"/>
  <c r="S34" i="7"/>
  <c r="Q34" i="7"/>
  <c r="M34" i="7"/>
  <c r="K34" i="7"/>
  <c r="G34" i="7"/>
  <c r="E34" i="7"/>
  <c r="AW33" i="7"/>
  <c r="AU33" i="7"/>
  <c r="AQ33" i="7"/>
  <c r="AO33" i="7"/>
  <c r="AE33" i="7"/>
  <c r="AC33" i="7"/>
  <c r="Y33" i="7"/>
  <c r="W33" i="7"/>
  <c r="S33" i="7"/>
  <c r="Q33" i="7"/>
  <c r="M33" i="7"/>
  <c r="K33" i="7"/>
  <c r="G33" i="7"/>
  <c r="E33" i="7"/>
  <c r="AW32" i="7"/>
  <c r="AU32" i="7"/>
  <c r="AQ32" i="7"/>
  <c r="AO32" i="7"/>
  <c r="AK32" i="7"/>
  <c r="AI32" i="7"/>
  <c r="Y32" i="7"/>
  <c r="W32" i="7"/>
  <c r="S32" i="7"/>
  <c r="Q32" i="7"/>
  <c r="M32" i="7"/>
  <c r="K32" i="7"/>
  <c r="G32" i="7"/>
  <c r="E32" i="7"/>
  <c r="AW31" i="7"/>
  <c r="AU31" i="7"/>
  <c r="AQ31" i="7"/>
  <c r="AO31" i="7"/>
  <c r="AK31" i="7"/>
  <c r="AI31" i="7"/>
  <c r="AE31" i="7"/>
  <c r="AC31" i="7"/>
  <c r="S31" i="7"/>
  <c r="Q31" i="7"/>
  <c r="M31" i="7"/>
  <c r="K31" i="7"/>
  <c r="G31" i="7"/>
  <c r="E31" i="7"/>
  <c r="AW30" i="7"/>
  <c r="AU30" i="7"/>
  <c r="AQ30" i="7"/>
  <c r="AO30" i="7"/>
  <c r="AK30" i="7"/>
  <c r="AI30" i="7"/>
  <c r="AE30" i="7"/>
  <c r="AC30" i="7"/>
  <c r="Y30" i="7"/>
  <c r="W30" i="7"/>
  <c r="M30" i="7"/>
  <c r="K30" i="7"/>
  <c r="G30" i="7"/>
  <c r="E30" i="7"/>
  <c r="AQ23" i="7"/>
  <c r="AO23" i="7"/>
  <c r="AK23" i="7"/>
  <c r="AI23" i="7"/>
  <c r="AE23" i="7"/>
  <c r="AC23" i="7"/>
  <c r="Y23" i="7"/>
  <c r="W23" i="7"/>
  <c r="S23" i="7"/>
  <c r="Q23" i="7"/>
  <c r="M23" i="7"/>
  <c r="K23" i="7"/>
  <c r="G23" i="7"/>
  <c r="E23" i="7"/>
  <c r="AW22" i="7"/>
  <c r="AU22" i="7"/>
  <c r="AE22" i="7"/>
  <c r="AC22" i="7"/>
  <c r="Y22" i="7"/>
  <c r="W22" i="7"/>
  <c r="S22" i="7"/>
  <c r="Q22" i="7"/>
  <c r="M22" i="7"/>
  <c r="K22" i="7"/>
  <c r="G22" i="7"/>
  <c r="E22" i="7"/>
  <c r="AW21" i="7"/>
  <c r="AU21" i="7"/>
  <c r="AQ21" i="7"/>
  <c r="AO21" i="7"/>
  <c r="AK21" i="7"/>
  <c r="AI21" i="7"/>
  <c r="AE21" i="7"/>
  <c r="AC21" i="7"/>
  <c r="S21" i="7"/>
  <c r="Q21" i="7"/>
  <c r="M21" i="7"/>
  <c r="G21" i="7"/>
  <c r="E21" i="7"/>
  <c r="AW20" i="7"/>
  <c r="AU20" i="7"/>
  <c r="AQ20" i="7"/>
  <c r="AO20" i="7"/>
  <c r="AK20" i="7"/>
  <c r="AI20" i="7"/>
  <c r="AE20" i="7"/>
  <c r="AC20" i="7"/>
  <c r="Y20" i="7"/>
  <c r="W20" i="7"/>
  <c r="S20" i="7"/>
  <c r="Q20" i="7"/>
  <c r="G20" i="7"/>
  <c r="E20" i="7"/>
  <c r="AW19" i="7"/>
  <c r="AU19" i="7"/>
  <c r="AQ19" i="7"/>
  <c r="AO19" i="7"/>
  <c r="AK19" i="7"/>
  <c r="AI19" i="7"/>
  <c r="AE19" i="7"/>
  <c r="AC19" i="7"/>
  <c r="Y19" i="7"/>
  <c r="W19" i="7"/>
  <c r="S19" i="7"/>
  <c r="Q19" i="7"/>
  <c r="M19" i="7"/>
  <c r="K19" i="7"/>
  <c r="G19" i="7"/>
  <c r="E18" i="7"/>
  <c r="AW16" i="7"/>
  <c r="AU16" i="7"/>
  <c r="AQ16" i="7"/>
  <c r="AO16" i="7"/>
  <c r="AK16" i="7"/>
  <c r="AI16" i="7"/>
  <c r="AE16" i="7"/>
  <c r="AC16" i="7"/>
  <c r="Y16" i="7"/>
  <c r="W16" i="7"/>
  <c r="K16" i="7"/>
  <c r="E16" i="7"/>
  <c r="AW15" i="7"/>
  <c r="AU15" i="7"/>
  <c r="AQ15" i="7"/>
  <c r="AO15" i="7"/>
  <c r="AK15" i="7"/>
  <c r="AI15" i="7"/>
  <c r="AE15" i="7"/>
  <c r="AC15" i="7"/>
  <c r="Y15" i="7"/>
  <c r="W15" i="7"/>
  <c r="M15" i="7"/>
  <c r="K15" i="7"/>
  <c r="E15" i="7"/>
  <c r="AW14" i="7"/>
  <c r="AU14" i="7"/>
  <c r="AQ14" i="7"/>
  <c r="AO14" i="7"/>
  <c r="AK14" i="7"/>
  <c r="AI14" i="7"/>
  <c r="AE14" i="7"/>
  <c r="AC14" i="7"/>
  <c r="Y14" i="7"/>
  <c r="W14" i="7"/>
  <c r="M14" i="7"/>
  <c r="K14" i="7"/>
  <c r="AW13" i="7"/>
  <c r="AU13" i="7"/>
  <c r="AQ13" i="7"/>
  <c r="AO13" i="7"/>
  <c r="AK13" i="7"/>
  <c r="AI13" i="7"/>
  <c r="AE13" i="7"/>
  <c r="AC13" i="7"/>
  <c r="Y13" i="7"/>
  <c r="W13" i="7"/>
  <c r="M13" i="7"/>
  <c r="K13" i="7"/>
  <c r="AW12" i="7"/>
  <c r="AU12" i="7"/>
  <c r="AQ12" i="7"/>
  <c r="AO12" i="7"/>
  <c r="AK12" i="7"/>
  <c r="AI12" i="7"/>
  <c r="AE12" i="7"/>
  <c r="AC12" i="7"/>
  <c r="Y12" i="7"/>
  <c r="W12" i="7"/>
  <c r="M12" i="7"/>
  <c r="K12" i="7"/>
  <c r="E12" i="7"/>
  <c r="AW11" i="7"/>
  <c r="AU11" i="7"/>
  <c r="AQ11" i="7"/>
  <c r="AO11" i="7"/>
  <c r="AK11" i="7"/>
  <c r="AI11" i="7"/>
  <c r="AE11" i="7"/>
  <c r="AC11" i="7"/>
  <c r="Y11" i="7"/>
  <c r="W11" i="7"/>
  <c r="M11" i="7"/>
  <c r="K11" i="7"/>
  <c r="AW10" i="7"/>
  <c r="AU10" i="7"/>
  <c r="AQ10" i="7"/>
  <c r="AO10" i="7"/>
  <c r="AK10" i="7"/>
  <c r="AI10" i="7"/>
  <c r="AE10" i="7"/>
  <c r="AC10" i="7"/>
  <c r="Y10" i="7"/>
  <c r="W10" i="7"/>
  <c r="M10" i="7"/>
  <c r="K10" i="7"/>
  <c r="BB48" i="13"/>
  <c r="BA49" i="11"/>
  <c r="AW49" i="11"/>
  <c r="E49" i="11"/>
  <c r="AC49" i="11"/>
  <c r="AO49" i="11"/>
  <c r="BC101" i="7"/>
  <c r="BC106" i="7" s="1"/>
  <c r="BA101" i="7"/>
  <c r="BA106" i="7" s="1"/>
  <c r="AW46" i="10"/>
  <c r="AQ46" i="10"/>
  <c r="AO46" i="10"/>
  <c r="AK46" i="10"/>
  <c r="AI46" i="10"/>
  <c r="AE46" i="10"/>
  <c r="AC46" i="10"/>
  <c r="Y46" i="10"/>
  <c r="W46" i="10"/>
  <c r="S46" i="10"/>
  <c r="Q46" i="10"/>
  <c r="M46" i="10"/>
  <c r="K46" i="10"/>
  <c r="G46" i="10"/>
  <c r="BD44" i="10"/>
  <c r="BD43" i="10"/>
  <c r="BB44" i="10"/>
  <c r="BB43" i="10"/>
  <c r="BF39" i="10"/>
  <c r="BE39" i="10"/>
  <c r="BC39" i="10"/>
  <c r="BB39" i="10"/>
  <c r="BA39" i="10"/>
  <c r="BF38" i="10"/>
  <c r="BE38" i="10"/>
  <c r="BD38" i="10"/>
  <c r="BC38" i="10"/>
  <c r="BB38" i="10"/>
  <c r="BA38" i="10"/>
  <c r="BF37" i="10"/>
  <c r="BE37" i="10"/>
  <c r="BD37" i="10"/>
  <c r="BC37" i="10"/>
  <c r="BB37" i="10"/>
  <c r="BA37" i="10"/>
  <c r="BF36" i="10"/>
  <c r="BE36" i="10"/>
  <c r="BD36" i="10"/>
  <c r="BC36" i="10"/>
  <c r="BB36" i="10"/>
  <c r="BA36" i="10"/>
  <c r="BF35" i="10"/>
  <c r="BE35" i="10"/>
  <c r="BC35" i="10"/>
  <c r="BA35" i="10"/>
  <c r="BF31" i="10"/>
  <c r="BE31" i="10"/>
  <c r="BD31" i="10"/>
  <c r="BC31" i="10"/>
  <c r="BB31" i="10"/>
  <c r="BA31" i="10"/>
  <c r="BF29" i="10"/>
  <c r="BE29" i="10"/>
  <c r="BD29" i="10"/>
  <c r="BC29" i="10"/>
  <c r="BB29" i="10"/>
  <c r="BA29" i="10"/>
  <c r="BF28" i="10"/>
  <c r="BE28" i="10"/>
  <c r="BD28" i="10"/>
  <c r="BC28" i="10"/>
  <c r="BB28" i="10"/>
  <c r="BA28" i="10"/>
  <c r="BF27" i="10"/>
  <c r="BE27" i="10"/>
  <c r="BD27" i="10"/>
  <c r="BC27" i="10"/>
  <c r="BB27" i="10"/>
  <c r="BA27" i="10"/>
  <c r="BF26" i="10"/>
  <c r="BE26" i="10"/>
  <c r="BD26" i="10"/>
  <c r="BC26" i="10"/>
  <c r="BB26" i="10"/>
  <c r="BA26" i="10"/>
  <c r="BF24" i="10"/>
  <c r="BE24" i="10"/>
  <c r="BC24" i="10"/>
  <c r="BA24" i="10"/>
  <c r="BF23" i="10"/>
  <c r="BE23" i="10"/>
  <c r="BD23" i="10"/>
  <c r="BC23" i="10"/>
  <c r="BB23" i="10"/>
  <c r="BA23" i="10"/>
  <c r="BF22" i="10"/>
  <c r="BE22" i="10"/>
  <c r="BC22" i="10"/>
  <c r="BB22" i="10"/>
  <c r="BA22" i="10"/>
  <c r="BF21" i="10"/>
  <c r="BE21" i="10"/>
  <c r="BD21" i="10"/>
  <c r="BC21" i="10"/>
  <c r="BB21" i="10"/>
  <c r="BA21" i="10"/>
  <c r="BF20" i="10"/>
  <c r="BE20" i="10"/>
  <c r="BC20" i="10"/>
  <c r="BA20" i="10"/>
  <c r="BF19" i="10"/>
  <c r="BE19" i="10"/>
  <c r="BD19" i="10"/>
  <c r="BC19" i="10"/>
  <c r="BB19" i="10"/>
  <c r="BA19" i="10"/>
  <c r="BF18" i="10"/>
  <c r="BE18" i="10"/>
  <c r="BC18" i="10"/>
  <c r="BA18" i="10"/>
  <c r="BF17" i="10"/>
  <c r="BE17" i="10"/>
  <c r="BD17" i="10"/>
  <c r="BC17" i="10"/>
  <c r="BB17" i="10"/>
  <c r="BA17" i="10"/>
  <c r="BF16" i="10"/>
  <c r="BE16" i="10"/>
  <c r="BD16" i="10"/>
  <c r="BC16" i="10"/>
  <c r="BB16" i="10"/>
  <c r="BA16" i="10"/>
  <c r="BF15" i="10"/>
  <c r="BE15" i="10"/>
  <c r="BD15" i="10"/>
  <c r="BC15" i="10"/>
  <c r="BB15" i="10"/>
  <c r="BA15" i="10"/>
  <c r="BF14" i="10"/>
  <c r="BE14" i="10"/>
  <c r="BD14" i="10"/>
  <c r="BC14" i="10"/>
  <c r="BB14" i="10"/>
  <c r="BA14" i="10"/>
  <c r="BF13" i="10"/>
  <c r="BE13" i="10"/>
  <c r="BC13" i="10"/>
  <c r="BA13" i="10"/>
  <c r="BD34" i="10"/>
  <c r="BE65" i="7"/>
  <c r="BD65" i="7"/>
  <c r="BB65" i="7"/>
  <c r="BA65" i="7"/>
  <c r="AZ65" i="7"/>
  <c r="BE60" i="7"/>
  <c r="BD60" i="7"/>
  <c r="BC60" i="7"/>
  <c r="BB60" i="7"/>
  <c r="BA60" i="7"/>
  <c r="AZ60" i="7"/>
  <c r="BE59" i="7"/>
  <c r="BD59" i="7"/>
  <c r="BB59" i="7"/>
  <c r="BA59" i="7"/>
  <c r="AZ59" i="7"/>
  <c r="BE58" i="7"/>
  <c r="BD58" i="7"/>
  <c r="BC58" i="7"/>
  <c r="BB58" i="7"/>
  <c r="BA58" i="7"/>
  <c r="AZ58" i="7"/>
  <c r="BE57" i="7"/>
  <c r="BD57" i="7"/>
  <c r="BC57" i="7"/>
  <c r="BB57" i="7"/>
  <c r="BA57" i="7"/>
  <c r="AZ57" i="7"/>
  <c r="BE56" i="7"/>
  <c r="BD56" i="7"/>
  <c r="BB56" i="7"/>
  <c r="BA56" i="7"/>
  <c r="AZ56" i="7"/>
  <c r="BE55" i="7"/>
  <c r="BD55" i="7"/>
  <c r="BC55" i="7"/>
  <c r="BB55" i="7"/>
  <c r="BA55" i="7"/>
  <c r="AZ55" i="7"/>
  <c r="BE54" i="7"/>
  <c r="BD54" i="7"/>
  <c r="BB54" i="7"/>
  <c r="AZ54" i="7"/>
  <c r="BE53" i="7"/>
  <c r="BD53" i="7"/>
  <c r="BB53" i="7"/>
  <c r="AZ53" i="7"/>
  <c r="BE52" i="7"/>
  <c r="BD52" i="7"/>
  <c r="BB52" i="7"/>
  <c r="AZ52" i="7"/>
  <c r="BE51" i="7"/>
  <c r="BD51" i="7"/>
  <c r="BB51" i="7"/>
  <c r="AZ51" i="7"/>
  <c r="BE50" i="7"/>
  <c r="BD50" i="7"/>
  <c r="BB50" i="7"/>
  <c r="AZ50" i="7"/>
  <c r="BE49" i="7"/>
  <c r="BD49" i="7"/>
  <c r="BC49" i="7"/>
  <c r="BB49" i="7"/>
  <c r="BA49" i="7"/>
  <c r="AZ49" i="7"/>
  <c r="BE48" i="7"/>
  <c r="BD48" i="7"/>
  <c r="BC48" i="7"/>
  <c r="BB48" i="7"/>
  <c r="BA48" i="7"/>
  <c r="AZ48" i="7"/>
  <c r="BE47" i="7"/>
  <c r="BD47" i="7"/>
  <c r="BB47" i="7"/>
  <c r="AZ47" i="7"/>
  <c r="BE23" i="7"/>
  <c r="BD23" i="7"/>
  <c r="BB23" i="7"/>
  <c r="AZ23" i="7"/>
  <c r="BE19" i="7"/>
  <c r="BD19" i="7"/>
  <c r="BC19" i="7"/>
  <c r="BB19" i="7"/>
  <c r="AZ19" i="7"/>
  <c r="BE18" i="7"/>
  <c r="BD18" i="7"/>
  <c r="BB18" i="7"/>
  <c r="BA18" i="7"/>
  <c r="AZ18" i="7"/>
  <c r="BE17" i="7"/>
  <c r="BD17" i="7"/>
  <c r="BB17" i="7"/>
  <c r="AZ17" i="7"/>
  <c r="BE16" i="7"/>
  <c r="BD16" i="7"/>
  <c r="BB16" i="7"/>
  <c r="BA16" i="7"/>
  <c r="AZ16" i="7"/>
  <c r="BE15" i="7"/>
  <c r="BD15" i="7"/>
  <c r="BB15" i="7"/>
  <c r="BA15" i="7"/>
  <c r="AZ15" i="7"/>
  <c r="BE14" i="7"/>
  <c r="BD14" i="7"/>
  <c r="BB14" i="7"/>
  <c r="AZ14" i="7"/>
  <c r="BE13" i="7"/>
  <c r="BD13" i="7"/>
  <c r="BB13" i="7"/>
  <c r="AZ13" i="7"/>
  <c r="BE12" i="7"/>
  <c r="BD12" i="7"/>
  <c r="BB12" i="7"/>
  <c r="BA12" i="7"/>
  <c r="AZ12" i="7"/>
  <c r="BE11" i="7"/>
  <c r="BD11" i="7"/>
  <c r="BB11" i="7"/>
  <c r="AZ11" i="7"/>
  <c r="AZ65" i="10"/>
  <c r="AT65" i="10"/>
  <c r="AN65" i="10"/>
  <c r="AH65" i="10"/>
  <c r="AB65" i="10"/>
  <c r="V65" i="10"/>
  <c r="P65" i="10"/>
  <c r="AZ64" i="10"/>
  <c r="AT64" i="10"/>
  <c r="AN64" i="10"/>
  <c r="AH64" i="10"/>
  <c r="AB64" i="10"/>
  <c r="V64" i="10"/>
  <c r="P64" i="10"/>
  <c r="AZ63" i="10"/>
  <c r="AT63" i="10"/>
  <c r="AN63" i="10"/>
  <c r="AH63" i="10"/>
  <c r="AB63" i="10"/>
  <c r="V63" i="10"/>
  <c r="P63" i="10"/>
  <c r="AZ62" i="10"/>
  <c r="AT62" i="10"/>
  <c r="AN62" i="10"/>
  <c r="AH62" i="10"/>
  <c r="AB62" i="10"/>
  <c r="V62" i="10"/>
  <c r="P62" i="10"/>
  <c r="AZ61" i="10"/>
  <c r="AT61" i="10"/>
  <c r="AN61" i="10"/>
  <c r="AH61" i="10"/>
  <c r="AB61" i="10"/>
  <c r="V61" i="10"/>
  <c r="P61" i="10"/>
  <c r="AZ60" i="10"/>
  <c r="AT60" i="10"/>
  <c r="AN60" i="10"/>
  <c r="AH60" i="10"/>
  <c r="AB60" i="10"/>
  <c r="V60" i="10"/>
  <c r="P60" i="10"/>
  <c r="J65" i="10"/>
  <c r="J64" i="10"/>
  <c r="J63" i="10"/>
  <c r="J62" i="10"/>
  <c r="J61" i="10"/>
  <c r="J60" i="10"/>
  <c r="AZ59" i="10"/>
  <c r="AT59" i="10"/>
  <c r="AN59" i="10"/>
  <c r="AH59" i="10"/>
  <c r="AB59" i="10"/>
  <c r="V59" i="10"/>
  <c r="P59" i="10"/>
  <c r="J59" i="10"/>
  <c r="AZ58" i="10"/>
  <c r="AT58" i="10"/>
  <c r="AN58" i="10"/>
  <c r="AH58" i="10"/>
  <c r="AB58" i="10"/>
  <c r="V58" i="10"/>
  <c r="P58" i="10"/>
  <c r="J58" i="10"/>
  <c r="AZ57" i="10"/>
  <c r="AT57" i="10"/>
  <c r="AN57" i="10"/>
  <c r="AH57" i="10"/>
  <c r="AB57" i="10"/>
  <c r="V57" i="10"/>
  <c r="P57" i="10"/>
  <c r="J57" i="10"/>
  <c r="AZ56" i="10"/>
  <c r="AT56" i="10"/>
  <c r="AN56" i="10"/>
  <c r="AH56" i="10"/>
  <c r="AB56" i="10"/>
  <c r="V56" i="10"/>
  <c r="P56" i="10"/>
  <c r="J56" i="10"/>
  <c r="AZ55" i="10"/>
  <c r="AT55" i="10"/>
  <c r="AN55" i="10"/>
  <c r="AH55" i="10"/>
  <c r="AB55" i="10"/>
  <c r="V55" i="10"/>
  <c r="P55" i="10"/>
  <c r="J54" i="10"/>
  <c r="J55" i="10"/>
  <c r="AT54" i="10"/>
  <c r="AN54" i="10"/>
  <c r="AH54" i="10"/>
  <c r="AB54" i="10"/>
  <c r="V54" i="10"/>
  <c r="P54" i="10"/>
  <c r="AD46" i="10"/>
  <c r="Z46" i="10"/>
  <c r="T46" i="10"/>
  <c r="R46" i="10"/>
  <c r="N46" i="10"/>
  <c r="AW105" i="7"/>
  <c r="AU105" i="7"/>
  <c r="AQ105" i="7"/>
  <c r="AO105" i="7"/>
  <c r="AK105" i="7"/>
  <c r="AI105" i="7"/>
  <c r="AE105" i="7"/>
  <c r="AC105" i="7"/>
  <c r="Y105" i="7"/>
  <c r="W105" i="7"/>
  <c r="S105" i="7"/>
  <c r="Q105" i="7"/>
  <c r="M105" i="7"/>
  <c r="K105" i="7"/>
  <c r="G105" i="7"/>
  <c r="E105" i="7"/>
  <c r="AW104" i="7"/>
  <c r="AU104" i="7"/>
  <c r="AQ104" i="7"/>
  <c r="AO104" i="7"/>
  <c r="AK104" i="7"/>
  <c r="AI104" i="7"/>
  <c r="AE104" i="7"/>
  <c r="AC104" i="7"/>
  <c r="Y104" i="7"/>
  <c r="W104" i="7"/>
  <c r="S104" i="7"/>
  <c r="Q104" i="7"/>
  <c r="M104" i="7"/>
  <c r="K104" i="7"/>
  <c r="G104" i="7"/>
  <c r="E104" i="7"/>
  <c r="BD106" i="7"/>
  <c r="AX106" i="7"/>
  <c r="AR106" i="7"/>
  <c r="AR107" i="7" s="1"/>
  <c r="AL106" i="7"/>
  <c r="AF106" i="7"/>
  <c r="Z106" i="7"/>
  <c r="T106" i="7"/>
  <c r="N106" i="7"/>
  <c r="H106" i="7"/>
  <c r="BB99" i="7"/>
  <c r="AZ99" i="7"/>
  <c r="BE94" i="7"/>
  <c r="BE99" i="7" s="1"/>
  <c r="BC99" i="7"/>
  <c r="BA99" i="7"/>
  <c r="BE101" i="7"/>
  <c r="BE106" i="7" s="1"/>
  <c r="AZ10" i="7"/>
  <c r="BB106" i="7"/>
  <c r="AZ106" i="7"/>
  <c r="AV106" i="7"/>
  <c r="AT106" i="7"/>
  <c r="AP106" i="7"/>
  <c r="AN106" i="7"/>
  <c r="AJ106" i="7"/>
  <c r="AH106" i="7"/>
  <c r="AD106" i="7"/>
  <c r="AB106" i="7"/>
  <c r="X106" i="7"/>
  <c r="V106" i="7"/>
  <c r="R106" i="7"/>
  <c r="P106" i="7"/>
  <c r="L106" i="7"/>
  <c r="J106" i="7"/>
  <c r="F106" i="7"/>
  <c r="D106" i="7"/>
  <c r="AY40" i="10"/>
  <c r="AW40" i="10"/>
  <c r="AU40" i="10"/>
  <c r="AS40" i="10"/>
  <c r="AQ40" i="10"/>
  <c r="AO40" i="10"/>
  <c r="AM40" i="10"/>
  <c r="AK40" i="10"/>
  <c r="AI40" i="10"/>
  <c r="AG40" i="10"/>
  <c r="AE40" i="10"/>
  <c r="AC40" i="10"/>
  <c r="AA40" i="10"/>
  <c r="Y40" i="10"/>
  <c r="W40" i="10"/>
  <c r="U40" i="10"/>
  <c r="S40" i="10"/>
  <c r="Q40" i="10"/>
  <c r="O40" i="10"/>
  <c r="M40" i="10"/>
  <c r="K40" i="10"/>
  <c r="I40" i="10"/>
  <c r="G40" i="10"/>
  <c r="BF12" i="10"/>
  <c r="BE12" i="10"/>
  <c r="BC12" i="10"/>
  <c r="BA12" i="10"/>
  <c r="BF44" i="10"/>
  <c r="BC44" i="10"/>
  <c r="BA44" i="10"/>
  <c r="BF43" i="10"/>
  <c r="BC43" i="10"/>
  <c r="BA43" i="10"/>
  <c r="BC34" i="10"/>
  <c r="E46" i="10"/>
  <c r="E40" i="10"/>
  <c r="BE10" i="7"/>
  <c r="BD10" i="7"/>
  <c r="BB10" i="7"/>
  <c r="BA9" i="7"/>
  <c r="S41" i="13" l="1"/>
  <c r="Y43" i="11"/>
  <c r="BA50" i="12"/>
  <c r="X43" i="12"/>
  <c r="W41" i="13"/>
  <c r="BC50" i="12"/>
  <c r="V70" i="12"/>
  <c r="AC41" i="13"/>
  <c r="Y41" i="13"/>
  <c r="F50" i="12"/>
  <c r="Q41" i="13"/>
  <c r="AX107" i="7"/>
  <c r="AX10" i="11" s="1"/>
  <c r="AK43" i="11"/>
  <c r="AJ43" i="12"/>
  <c r="AI41" i="13"/>
  <c r="AP43" i="12"/>
  <c r="AO41" i="13"/>
  <c r="AQ41" i="13"/>
  <c r="AF46" i="10"/>
  <c r="AZ70" i="12"/>
  <c r="AJ46" i="10"/>
  <c r="BF68" i="12"/>
  <c r="E41" i="13"/>
  <c r="AU48" i="13"/>
  <c r="AL46" i="10"/>
  <c r="M48" i="13"/>
  <c r="AB70" i="12"/>
  <c r="AK41" i="13"/>
  <c r="BA45" i="10"/>
  <c r="BC45" i="10"/>
  <c r="W49" i="11"/>
  <c r="AX50" i="12"/>
  <c r="AW41" i="13"/>
  <c r="Q48" i="13"/>
  <c r="H107" i="7"/>
  <c r="I10" i="12" s="1"/>
  <c r="I44" i="12" s="1"/>
  <c r="I124" i="7"/>
  <c r="P107" i="7"/>
  <c r="P10" i="11" s="1"/>
  <c r="P44" i="11" s="1"/>
  <c r="P50" i="11" s="1"/>
  <c r="AK92" i="7"/>
  <c r="AI92" i="7"/>
  <c r="AO92" i="7"/>
  <c r="AQ92" i="7"/>
  <c r="AF107" i="7"/>
  <c r="AF10" i="13" s="1"/>
  <c r="AF42" i="13" s="1"/>
  <c r="AT70" i="12"/>
  <c r="BD50" i="12"/>
  <c r="BB43" i="12"/>
  <c r="R50" i="12"/>
  <c r="AP50" i="12"/>
  <c r="N50" i="12"/>
  <c r="R43" i="12"/>
  <c r="F43" i="12"/>
  <c r="AR43" i="12"/>
  <c r="AV43" i="12"/>
  <c r="L43" i="12"/>
  <c r="H50" i="12"/>
  <c r="AF50" i="12"/>
  <c r="AD40" i="10"/>
  <c r="N40" i="10"/>
  <c r="BF58" i="12"/>
  <c r="BF59" i="12"/>
  <c r="BD45" i="10"/>
  <c r="R40" i="10"/>
  <c r="AR40" i="10"/>
  <c r="P70" i="12"/>
  <c r="AN70" i="12"/>
  <c r="BF61" i="12"/>
  <c r="BF64" i="12"/>
  <c r="BF65" i="12"/>
  <c r="BF69" i="12"/>
  <c r="Z43" i="12"/>
  <c r="AX43" i="12"/>
  <c r="AD43" i="12"/>
  <c r="T43" i="12"/>
  <c r="H43" i="12"/>
  <c r="N43" i="12"/>
  <c r="AS68" i="13"/>
  <c r="AG68" i="13"/>
  <c r="I69" i="11"/>
  <c r="U69" i="11"/>
  <c r="Q43" i="11"/>
  <c r="G43" i="11"/>
  <c r="AH70" i="12"/>
  <c r="G41" i="13"/>
  <c r="AU41" i="13"/>
  <c r="AE48" i="13"/>
  <c r="BB49" i="11"/>
  <c r="W48" i="13"/>
  <c r="AI48" i="13"/>
  <c r="E48" i="13"/>
  <c r="AC48" i="13"/>
  <c r="AA69" i="11"/>
  <c r="BA43" i="12"/>
  <c r="BD43" i="12"/>
  <c r="BC48" i="13"/>
  <c r="AA68" i="13"/>
  <c r="AS69" i="11"/>
  <c r="BE57" i="13"/>
  <c r="BE65" i="13"/>
  <c r="BE67" i="13"/>
  <c r="BE61" i="13"/>
  <c r="BE62" i="13"/>
  <c r="AM69" i="11"/>
  <c r="AG69" i="11"/>
  <c r="BF63" i="10"/>
  <c r="BC41" i="13"/>
  <c r="AG124" i="7"/>
  <c r="BB92" i="7"/>
  <c r="BB107" i="7" s="1"/>
  <c r="BB10" i="13" s="1"/>
  <c r="AK106" i="7"/>
  <c r="AD107" i="7"/>
  <c r="AE10" i="10" s="1"/>
  <c r="AE41" i="10" s="1"/>
  <c r="AE47" i="10" s="1"/>
  <c r="AY124" i="7"/>
  <c r="AA124" i="7"/>
  <c r="BD92" i="7"/>
  <c r="BD107" i="7" s="1"/>
  <c r="X107" i="7"/>
  <c r="Y10" i="10" s="1"/>
  <c r="Y41" i="10" s="1"/>
  <c r="Y47" i="10" s="1"/>
  <c r="AZ92" i="7"/>
  <c r="AZ107" i="7" s="1"/>
  <c r="BA10" i="12" s="1"/>
  <c r="M106" i="7"/>
  <c r="Y106" i="7"/>
  <c r="AW106" i="7"/>
  <c r="BE92" i="7"/>
  <c r="BE107" i="7" s="1"/>
  <c r="BF10" i="10" s="1"/>
  <c r="BA92" i="7"/>
  <c r="BA107" i="7" s="1"/>
  <c r="BC92" i="7"/>
  <c r="BC107" i="7" s="1"/>
  <c r="AN107" i="7"/>
  <c r="AO10" i="12" s="1"/>
  <c r="AO44" i="12" s="1"/>
  <c r="AO51" i="12" s="1"/>
  <c r="BE60" i="13"/>
  <c r="I68" i="13"/>
  <c r="BE63" i="13"/>
  <c r="U68" i="13"/>
  <c r="AM68" i="13"/>
  <c r="AY68" i="13"/>
  <c r="BF60" i="12"/>
  <c r="BE43" i="12"/>
  <c r="J70" i="12"/>
  <c r="BF62" i="12"/>
  <c r="BF63" i="12"/>
  <c r="BF66" i="12"/>
  <c r="BF67" i="12"/>
  <c r="BC43" i="12"/>
  <c r="O69" i="11"/>
  <c r="BE58" i="11"/>
  <c r="BE61" i="11"/>
  <c r="AC43" i="11"/>
  <c r="AO43" i="11"/>
  <c r="E43" i="11"/>
  <c r="S43" i="11"/>
  <c r="AQ43" i="11"/>
  <c r="W43" i="11"/>
  <c r="AI43" i="11"/>
  <c r="AU43" i="11"/>
  <c r="K43" i="11"/>
  <c r="AW43" i="11"/>
  <c r="M43" i="11"/>
  <c r="P66" i="10"/>
  <c r="BF54" i="10"/>
  <c r="BF55" i="10"/>
  <c r="BF57" i="10"/>
  <c r="BF58" i="10"/>
  <c r="BF59" i="10"/>
  <c r="BF61" i="10"/>
  <c r="AZ66" i="10"/>
  <c r="BF65" i="10"/>
  <c r="BF60" i="10"/>
  <c r="BF64" i="10"/>
  <c r="Z40" i="10"/>
  <c r="AL40" i="10"/>
  <c r="AX40" i="10"/>
  <c r="AP40" i="10"/>
  <c r="F40" i="10"/>
  <c r="T40" i="10"/>
  <c r="AF40" i="10"/>
  <c r="H40" i="10"/>
  <c r="X40" i="10"/>
  <c r="AJ40" i="10"/>
  <c r="AV40" i="10"/>
  <c r="L40" i="10"/>
  <c r="AH66" i="10"/>
  <c r="BF62" i="10"/>
  <c r="BE40" i="10"/>
  <c r="AZ41" i="13"/>
  <c r="BA41" i="13"/>
  <c r="BE41" i="13"/>
  <c r="BD43" i="11"/>
  <c r="AZ43" i="11"/>
  <c r="BA43" i="11"/>
  <c r="BF43" i="12"/>
  <c r="BB43" i="11"/>
  <c r="BC43" i="11"/>
  <c r="BD40" i="10"/>
  <c r="BD41" i="13"/>
  <c r="BB41" i="13"/>
  <c r="BE43" i="11"/>
  <c r="BC40" i="10"/>
  <c r="N107" i="7"/>
  <c r="N10" i="13" s="1"/>
  <c r="N42" i="13" s="1"/>
  <c r="BE118" i="7"/>
  <c r="AV107" i="7"/>
  <c r="AW10" i="10" s="1"/>
  <c r="AW41" i="10" s="1"/>
  <c r="AW47" i="10" s="1"/>
  <c r="T107" i="7"/>
  <c r="U10" i="10" s="1"/>
  <c r="U41" i="10" s="1"/>
  <c r="E106" i="7"/>
  <c r="Q106" i="7"/>
  <c r="AC106" i="7"/>
  <c r="AO106" i="7"/>
  <c r="AL107" i="7"/>
  <c r="AL10" i="13" s="1"/>
  <c r="AL42" i="13" s="1"/>
  <c r="F107" i="7"/>
  <c r="G10" i="10" s="1"/>
  <c r="G41" i="10" s="1"/>
  <c r="G47" i="10" s="1"/>
  <c r="AP107" i="7"/>
  <c r="AP10" i="13" s="1"/>
  <c r="AP42" i="13" s="1"/>
  <c r="AP49" i="13" s="1"/>
  <c r="Z107" i="7"/>
  <c r="AA10" i="12" s="1"/>
  <c r="AA44" i="12" s="1"/>
  <c r="R107" i="7"/>
  <c r="BE123" i="7"/>
  <c r="AM124" i="7"/>
  <c r="G10" i="12"/>
  <c r="G44" i="12" s="1"/>
  <c r="G51" i="12" s="1"/>
  <c r="AQ10" i="12"/>
  <c r="AQ44" i="12" s="1"/>
  <c r="AQ51" i="12" s="1"/>
  <c r="AR10" i="13"/>
  <c r="AR42" i="13" s="1"/>
  <c r="AR10" i="11"/>
  <c r="AR44" i="11" s="1"/>
  <c r="H10" i="13"/>
  <c r="H42" i="13" s="1"/>
  <c r="G106" i="7"/>
  <c r="S106" i="7"/>
  <c r="AE106" i="7"/>
  <c r="AQ106" i="7"/>
  <c r="AU106" i="7"/>
  <c r="AI106" i="7"/>
  <c r="W106" i="7"/>
  <c r="K106" i="7"/>
  <c r="AH107" i="7"/>
  <c r="V107" i="7"/>
  <c r="W10" i="12" s="1"/>
  <c r="W44" i="12" s="1"/>
  <c r="W51" i="12" s="1"/>
  <c r="J107" i="7"/>
  <c r="J10" i="11" s="1"/>
  <c r="J44" i="11" s="1"/>
  <c r="J50" i="11" s="1"/>
  <c r="AT107" i="7"/>
  <c r="AU10" i="10" s="1"/>
  <c r="AU41" i="10" s="1"/>
  <c r="AJ107" i="7"/>
  <c r="AK10" i="12" s="1"/>
  <c r="AK44" i="12" s="1"/>
  <c r="AK51" i="12" s="1"/>
  <c r="AB107" i="7"/>
  <c r="AB10" i="11" s="1"/>
  <c r="AB44" i="11" s="1"/>
  <c r="AB50" i="11" s="1"/>
  <c r="L107" i="7"/>
  <c r="L10" i="13" s="1"/>
  <c r="L42" i="13" s="1"/>
  <c r="L49" i="13" s="1"/>
  <c r="D107" i="7"/>
  <c r="D10" i="13" s="1"/>
  <c r="D42" i="13" s="1"/>
  <c r="D49" i="13" s="1"/>
  <c r="BE122" i="7"/>
  <c r="BE121" i="7"/>
  <c r="BE120" i="7"/>
  <c r="BE119" i="7"/>
  <c r="BE117" i="7"/>
  <c r="BE116" i="7"/>
  <c r="BE115" i="7"/>
  <c r="BE114" i="7"/>
  <c r="BE113" i="7"/>
  <c r="AS124" i="7"/>
  <c r="BE112" i="7"/>
  <c r="O68" i="13"/>
  <c r="BE64" i="13"/>
  <c r="BE66" i="13"/>
  <c r="BE56" i="13"/>
  <c r="BE59" i="13"/>
  <c r="BE57" i="11"/>
  <c r="BC49" i="11"/>
  <c r="BE59" i="11"/>
  <c r="BE60" i="11"/>
  <c r="BE62" i="11"/>
  <c r="BE63" i="11"/>
  <c r="BE64" i="11"/>
  <c r="BE65" i="11"/>
  <c r="AY69" i="11"/>
  <c r="BE67" i="11"/>
  <c r="BE68" i="11"/>
  <c r="BA40" i="10"/>
  <c r="AB66" i="10"/>
  <c r="V66" i="10"/>
  <c r="AT66" i="10"/>
  <c r="AN66" i="10"/>
  <c r="BB40" i="10"/>
  <c r="BF40" i="10"/>
  <c r="J66" i="10"/>
  <c r="AS10" i="12"/>
  <c r="AS44" i="12" s="1"/>
  <c r="AS10" i="10"/>
  <c r="AS41" i="10" s="1"/>
  <c r="U124" i="7"/>
  <c r="Y92" i="7"/>
  <c r="AW92" i="7"/>
  <c r="AE92" i="7"/>
  <c r="G92" i="7"/>
  <c r="S92" i="7"/>
  <c r="BE58" i="13"/>
  <c r="BE66" i="11"/>
  <c r="W92" i="7"/>
  <c r="AU92" i="7"/>
  <c r="M92" i="7"/>
  <c r="K92" i="7"/>
  <c r="AC92" i="7"/>
  <c r="E92" i="7"/>
  <c r="Q92" i="7"/>
  <c r="Q10" i="10" l="1"/>
  <c r="Q41" i="10" s="1"/>
  <c r="Q47" i="10" s="1"/>
  <c r="AG10" i="10"/>
  <c r="AG41" i="10" s="1"/>
  <c r="AY10" i="10"/>
  <c r="AY41" i="10" s="1"/>
  <c r="AY10" i="12"/>
  <c r="AY44" i="12" s="1"/>
  <c r="AX10" i="13"/>
  <c r="AX42" i="13" s="1"/>
  <c r="H10" i="11"/>
  <c r="H44" i="11" s="1"/>
  <c r="I10" i="10"/>
  <c r="I41" i="10" s="1"/>
  <c r="AF10" i="11"/>
  <c r="AF44" i="11" s="1"/>
  <c r="AG10" i="12"/>
  <c r="AG44" i="12" s="1"/>
  <c r="M107" i="7"/>
  <c r="M10" i="11" s="1"/>
  <c r="M44" i="11" s="1"/>
  <c r="M50" i="11" s="1"/>
  <c r="Q10" i="12"/>
  <c r="Q44" i="12" s="1"/>
  <c r="Q51" i="12" s="1"/>
  <c r="P10" i="13"/>
  <c r="P42" i="13" s="1"/>
  <c r="P49" i="13" s="1"/>
  <c r="AK107" i="7"/>
  <c r="AK10" i="11" s="1"/>
  <c r="AK44" i="11" s="1"/>
  <c r="AK50" i="11" s="1"/>
  <c r="Y107" i="7"/>
  <c r="Z10" i="10" s="1"/>
  <c r="Z41" i="10" s="1"/>
  <c r="Z47" i="10" s="1"/>
  <c r="AX44" i="11"/>
  <c r="BA44" i="12"/>
  <c r="W107" i="7"/>
  <c r="W10" i="13" s="1"/>
  <c r="W42" i="13" s="1"/>
  <c r="W49" i="13" s="1"/>
  <c r="AA10" i="10"/>
  <c r="AA41" i="10" s="1"/>
  <c r="K10" i="12"/>
  <c r="K44" i="12" s="1"/>
  <c r="K51" i="12" s="1"/>
  <c r="K10" i="10"/>
  <c r="K41" i="10" s="1"/>
  <c r="K47" i="10" s="1"/>
  <c r="M10" i="10"/>
  <c r="M41" i="10" s="1"/>
  <c r="M47" i="10" s="1"/>
  <c r="Z10" i="11"/>
  <c r="Z44" i="11" s="1"/>
  <c r="BE68" i="13"/>
  <c r="BB45" i="10"/>
  <c r="BF70" i="12"/>
  <c r="AM10" i="12"/>
  <c r="AM44" i="12" s="1"/>
  <c r="E107" i="7"/>
  <c r="F10" i="10" s="1"/>
  <c r="F41" i="10" s="1"/>
  <c r="F47" i="10" s="1"/>
  <c r="O10" i="12"/>
  <c r="O44" i="12" s="1"/>
  <c r="BE69" i="11"/>
  <c r="N10" i="11"/>
  <c r="N44" i="11" s="1"/>
  <c r="M10" i="12"/>
  <c r="M44" i="12" s="1"/>
  <c r="M51" i="12" s="1"/>
  <c r="AB10" i="13"/>
  <c r="AB42" i="13" s="1"/>
  <c r="AB49" i="13" s="1"/>
  <c r="AD10" i="13"/>
  <c r="AD42" i="13" s="1"/>
  <c r="AD49" i="13" s="1"/>
  <c r="AL10" i="11"/>
  <c r="AL44" i="11" s="1"/>
  <c r="AM10" i="10"/>
  <c r="AM41" i="10" s="1"/>
  <c r="O10" i="10"/>
  <c r="O41" i="10" s="1"/>
  <c r="AE10" i="12"/>
  <c r="AE44" i="12" s="1"/>
  <c r="AE51" i="12" s="1"/>
  <c r="AD10" i="11"/>
  <c r="AD44" i="11" s="1"/>
  <c r="AD50" i="11" s="1"/>
  <c r="Y10" i="12"/>
  <c r="Y44" i="12" s="1"/>
  <c r="Y51" i="12" s="1"/>
  <c r="Z10" i="13"/>
  <c r="Z42" i="13" s="1"/>
  <c r="E10" i="10"/>
  <c r="E41" i="10" s="1"/>
  <c r="E47" i="10" s="1"/>
  <c r="AV10" i="13"/>
  <c r="AV42" i="13" s="1"/>
  <c r="AV49" i="13" s="1"/>
  <c r="AN10" i="11"/>
  <c r="AN44" i="11" s="1"/>
  <c r="AN50" i="11" s="1"/>
  <c r="AJ10" i="11"/>
  <c r="AJ44" i="11" s="1"/>
  <c r="AJ50" i="11" s="1"/>
  <c r="AU107" i="7"/>
  <c r="AV10" i="10" s="1"/>
  <c r="AV41" i="10" s="1"/>
  <c r="AT10" i="13"/>
  <c r="AT42" i="13" s="1"/>
  <c r="AT49" i="13" s="1"/>
  <c r="AO107" i="7"/>
  <c r="AO10" i="11" s="1"/>
  <c r="AO44" i="11" s="1"/>
  <c r="AO50" i="11" s="1"/>
  <c r="AN10" i="13"/>
  <c r="AN42" i="13" s="1"/>
  <c r="AN49" i="13" s="1"/>
  <c r="AQ10" i="10"/>
  <c r="AQ41" i="10" s="1"/>
  <c r="AQ47" i="10" s="1"/>
  <c r="X10" i="13"/>
  <c r="X42" i="13" s="1"/>
  <c r="X49" i="13" s="1"/>
  <c r="BE10" i="12"/>
  <c r="BE44" i="12" s="1"/>
  <c r="BD10" i="13"/>
  <c r="BD42" i="13" s="1"/>
  <c r="T10" i="11"/>
  <c r="T44" i="11" s="1"/>
  <c r="AO10" i="10"/>
  <c r="AO41" i="10" s="1"/>
  <c r="AO47" i="10" s="1"/>
  <c r="BE124" i="7"/>
  <c r="T10" i="13"/>
  <c r="T42" i="13" s="1"/>
  <c r="AP10" i="11"/>
  <c r="AP44" i="11" s="1"/>
  <c r="AP50" i="11" s="1"/>
  <c r="X10" i="11"/>
  <c r="X44" i="11" s="1"/>
  <c r="X50" i="11" s="1"/>
  <c r="W10" i="10"/>
  <c r="W41" i="10" s="1"/>
  <c r="W47" i="10" s="1"/>
  <c r="AW107" i="7"/>
  <c r="U10" i="12"/>
  <c r="U44" i="12" s="1"/>
  <c r="AU10" i="12"/>
  <c r="AU44" i="12" s="1"/>
  <c r="AU51" i="12" s="1"/>
  <c r="BB42" i="13"/>
  <c r="BB49" i="13" s="1"/>
  <c r="BF41" i="10"/>
  <c r="F10" i="11"/>
  <c r="F44" i="11" s="1"/>
  <c r="F50" i="11" s="1"/>
  <c r="AT10" i="11"/>
  <c r="AT44" i="11" s="1"/>
  <c r="AT50" i="11" s="1"/>
  <c r="Q107" i="7"/>
  <c r="R10" i="12" s="1"/>
  <c r="R44" i="12" s="1"/>
  <c r="R51" i="12" s="1"/>
  <c r="L10" i="11"/>
  <c r="L44" i="11" s="1"/>
  <c r="L50" i="11" s="1"/>
  <c r="G107" i="7"/>
  <c r="H10" i="10" s="1"/>
  <c r="H41" i="10" s="1"/>
  <c r="H47" i="10" s="1"/>
  <c r="S10" i="12"/>
  <c r="S44" i="12" s="1"/>
  <c r="S51" i="12" s="1"/>
  <c r="AW10" i="12"/>
  <c r="AW44" i="12" s="1"/>
  <c r="AW51" i="12" s="1"/>
  <c r="D10" i="11"/>
  <c r="D44" i="11" s="1"/>
  <c r="D50" i="11" s="1"/>
  <c r="AC107" i="7"/>
  <c r="AD10" i="12" s="1"/>
  <c r="AD44" i="12" s="1"/>
  <c r="AD51" i="12" s="1"/>
  <c r="E10" i="12"/>
  <c r="E44" i="12" s="1"/>
  <c r="E51" i="12" s="1"/>
  <c r="K107" i="7"/>
  <c r="K10" i="11" s="1"/>
  <c r="K44" i="11" s="1"/>
  <c r="K50" i="11" s="1"/>
  <c r="AQ107" i="7"/>
  <c r="AQ10" i="13" s="1"/>
  <c r="AQ42" i="13" s="1"/>
  <c r="AQ49" i="13" s="1"/>
  <c r="F10" i="13"/>
  <c r="F42" i="13" s="1"/>
  <c r="F49" i="13" s="1"/>
  <c r="AV10" i="11"/>
  <c r="AV44" i="11" s="1"/>
  <c r="AV50" i="11" s="1"/>
  <c r="J10" i="13"/>
  <c r="J42" i="13" s="1"/>
  <c r="J49" i="13" s="1"/>
  <c r="S10" i="10"/>
  <c r="S41" i="10" s="1"/>
  <c r="S47" i="10" s="1"/>
  <c r="AC10" i="12"/>
  <c r="AC44" i="12" s="1"/>
  <c r="AC51" i="12" s="1"/>
  <c r="V10" i="11"/>
  <c r="V44" i="11" s="1"/>
  <c r="V50" i="11" s="1"/>
  <c r="AE107" i="7"/>
  <c r="AE10" i="13" s="1"/>
  <c r="AE42" i="13" s="1"/>
  <c r="AE49" i="13" s="1"/>
  <c r="V10" i="13"/>
  <c r="V42" i="13" s="1"/>
  <c r="V49" i="13" s="1"/>
  <c r="R10" i="13"/>
  <c r="R42" i="13" s="1"/>
  <c r="R49" i="13" s="1"/>
  <c r="AC10" i="10"/>
  <c r="AC41" i="10" s="1"/>
  <c r="AC47" i="10" s="1"/>
  <c r="R10" i="11"/>
  <c r="R44" i="11" s="1"/>
  <c r="R50" i="11" s="1"/>
  <c r="S107" i="7"/>
  <c r="AI107" i="7"/>
  <c r="AH10" i="13"/>
  <c r="AH42" i="13" s="1"/>
  <c r="AH49" i="13" s="1"/>
  <c r="AJ10" i="13"/>
  <c r="AJ42" i="13" s="1"/>
  <c r="AJ49" i="13" s="1"/>
  <c r="AI10" i="10"/>
  <c r="AI41" i="10" s="1"/>
  <c r="AI47" i="10" s="1"/>
  <c r="AI10" i="12"/>
  <c r="AI44" i="12" s="1"/>
  <c r="AI51" i="12" s="1"/>
  <c r="AH10" i="11"/>
  <c r="AH44" i="11" s="1"/>
  <c r="AH50" i="11" s="1"/>
  <c r="AK10" i="10"/>
  <c r="AK41" i="10" s="1"/>
  <c r="AK47" i="10" s="1"/>
  <c r="BB10" i="11"/>
  <c r="BB44" i="11" s="1"/>
  <c r="BC10" i="12"/>
  <c r="BC44" i="12" s="1"/>
  <c r="BC10" i="10"/>
  <c r="BC41" i="10" s="1"/>
  <c r="AZ10" i="11"/>
  <c r="AZ44" i="11" s="1"/>
  <c r="BA10" i="10"/>
  <c r="BA41" i="10" s="1"/>
  <c r="AZ10" i="13"/>
  <c r="AZ42" i="13" s="1"/>
  <c r="BC10" i="13"/>
  <c r="BC42" i="13" s="1"/>
  <c r="BC49" i="13" s="1"/>
  <c r="BD10" i="10"/>
  <c r="BD41" i="10" s="1"/>
  <c r="BE10" i="13"/>
  <c r="BE42" i="13" s="1"/>
  <c r="BD10" i="12"/>
  <c r="BD44" i="12" s="1"/>
  <c r="X10" i="10"/>
  <c r="X41" i="10" s="1"/>
  <c r="X47" i="10" s="1"/>
  <c r="BC10" i="11"/>
  <c r="BC44" i="11" s="1"/>
  <c r="BA10" i="11"/>
  <c r="BA44" i="11" s="1"/>
  <c r="BB10" i="12"/>
  <c r="BB44" i="12" s="1"/>
  <c r="BB10" i="10"/>
  <c r="BB41" i="10" s="1"/>
  <c r="BA10" i="13"/>
  <c r="BA42" i="13" s="1"/>
  <c r="BA49" i="13" s="1"/>
  <c r="BE10" i="11"/>
  <c r="BE44" i="11" s="1"/>
  <c r="BF10" i="12"/>
  <c r="BF44" i="12" s="1"/>
  <c r="M10" i="13" l="1"/>
  <c r="M42" i="13" s="1"/>
  <c r="M49" i="13" s="1"/>
  <c r="N10" i="10"/>
  <c r="N41" i="10" s="1"/>
  <c r="N47" i="10" s="1"/>
  <c r="AL10" i="12"/>
  <c r="AL44" i="12" s="1"/>
  <c r="AL51" i="12" s="1"/>
  <c r="N10" i="12"/>
  <c r="N44" i="12" s="1"/>
  <c r="N51" i="12" s="1"/>
  <c r="E10" i="11"/>
  <c r="E44" i="11" s="1"/>
  <c r="E50" i="11" s="1"/>
  <c r="AL10" i="10"/>
  <c r="AL41" i="10" s="1"/>
  <c r="AL47" i="10" s="1"/>
  <c r="AK10" i="13"/>
  <c r="AK42" i="13" s="1"/>
  <c r="AK49" i="13" s="1"/>
  <c r="Y10" i="13"/>
  <c r="Y42" i="13" s="1"/>
  <c r="Y49" i="13" s="1"/>
  <c r="Y10" i="11"/>
  <c r="Y44" i="11" s="1"/>
  <c r="Y50" i="11" s="1"/>
  <c r="Z10" i="12"/>
  <c r="Z44" i="12" s="1"/>
  <c r="Z51" i="12" s="1"/>
  <c r="AV10" i="12"/>
  <c r="AV44" i="12" s="1"/>
  <c r="AV51" i="12" s="1"/>
  <c r="BD10" i="11"/>
  <c r="BD44" i="11" s="1"/>
  <c r="BE10" i="10"/>
  <c r="BE41" i="10" s="1"/>
  <c r="E10" i="13"/>
  <c r="E42" i="13" s="1"/>
  <c r="E49" i="13" s="1"/>
  <c r="AU10" i="11"/>
  <c r="AU44" i="11" s="1"/>
  <c r="AU50" i="11" s="1"/>
  <c r="W10" i="11"/>
  <c r="W44" i="11" s="1"/>
  <c r="W50" i="11" s="1"/>
  <c r="AU10" i="13"/>
  <c r="AU42" i="13" s="1"/>
  <c r="AU49" i="13" s="1"/>
  <c r="X10" i="12"/>
  <c r="X44" i="12" s="1"/>
  <c r="X51" i="12" s="1"/>
  <c r="F10" i="12"/>
  <c r="F44" i="12" s="1"/>
  <c r="F51" i="12" s="1"/>
  <c r="AX10" i="12"/>
  <c r="AX44" i="12" s="1"/>
  <c r="AX51" i="12" s="1"/>
  <c r="AX10" i="10"/>
  <c r="AX41" i="10" s="1"/>
  <c r="AX47" i="10" s="1"/>
  <c r="AW10" i="13"/>
  <c r="AW42" i="13" s="1"/>
  <c r="AW49" i="13" s="1"/>
  <c r="AV47" i="10"/>
  <c r="AU47" i="10"/>
  <c r="BA46" i="10" s="1"/>
  <c r="AD10" i="10"/>
  <c r="AD41" i="10" s="1"/>
  <c r="AD47" i="10" s="1"/>
  <c r="AC10" i="13"/>
  <c r="AC42" i="13" s="1"/>
  <c r="AC49" i="13" s="1"/>
  <c r="L10" i="10"/>
  <c r="L41" i="10" s="1"/>
  <c r="L47" i="10" s="1"/>
  <c r="L10" i="12"/>
  <c r="L44" i="12" s="1"/>
  <c r="L51" i="12" s="1"/>
  <c r="K10" i="13"/>
  <c r="K42" i="13" s="1"/>
  <c r="K49" i="13" s="1"/>
  <c r="AO10" i="13"/>
  <c r="AO42" i="13" s="1"/>
  <c r="AO49" i="13" s="1"/>
  <c r="AW10" i="11"/>
  <c r="AW44" i="11" s="1"/>
  <c r="AW50" i="11" s="1"/>
  <c r="AP10" i="12"/>
  <c r="AP44" i="12" s="1"/>
  <c r="AP51" i="12" s="1"/>
  <c r="AP10" i="10"/>
  <c r="AP41" i="10" s="1"/>
  <c r="AP47" i="10" s="1"/>
  <c r="Q10" i="11"/>
  <c r="Q44" i="11" s="1"/>
  <c r="Q50" i="11" s="1"/>
  <c r="R10" i="10"/>
  <c r="R41" i="10" s="1"/>
  <c r="R47" i="10" s="1"/>
  <c r="Q10" i="13"/>
  <c r="Q42" i="13" s="1"/>
  <c r="Q49" i="13" s="1"/>
  <c r="AC10" i="11"/>
  <c r="AC44" i="11" s="1"/>
  <c r="AC50" i="11" s="1"/>
  <c r="BC51" i="12"/>
  <c r="BC46" i="10"/>
  <c r="BB50" i="11"/>
  <c r="AR10" i="10"/>
  <c r="AR41" i="10" s="1"/>
  <c r="AR47" i="10" s="1"/>
  <c r="H10" i="12"/>
  <c r="H44" i="12" s="1"/>
  <c r="H51" i="12" s="1"/>
  <c r="G10" i="13"/>
  <c r="G42" i="13" s="1"/>
  <c r="G49" i="13" s="1"/>
  <c r="AZ49" i="13"/>
  <c r="G10" i="11"/>
  <c r="G44" i="11" s="1"/>
  <c r="G50" i="11" s="1"/>
  <c r="AZ50" i="11"/>
  <c r="AR10" i="12"/>
  <c r="AR44" i="12" s="1"/>
  <c r="AQ10" i="11"/>
  <c r="AQ44" i="11" s="1"/>
  <c r="AQ50" i="11" s="1"/>
  <c r="BA51" i="12"/>
  <c r="AF10" i="10"/>
  <c r="AF41" i="10" s="1"/>
  <c r="AF47" i="10" s="1"/>
  <c r="AF10" i="12"/>
  <c r="AF44" i="12" s="1"/>
  <c r="AF51" i="12" s="1"/>
  <c r="AJ10" i="12"/>
  <c r="AJ44" i="12" s="1"/>
  <c r="AJ51" i="12" s="1"/>
  <c r="AJ10" i="10"/>
  <c r="AJ41" i="10" s="1"/>
  <c r="AJ47" i="10" s="1"/>
  <c r="AI10" i="11"/>
  <c r="AI44" i="11" s="1"/>
  <c r="AI50" i="11" s="1"/>
  <c r="AI10" i="13"/>
  <c r="AI42" i="13" s="1"/>
  <c r="AI49" i="13" s="1"/>
  <c r="S10" i="13"/>
  <c r="S42" i="13" s="1"/>
  <c r="S49" i="13" s="1"/>
  <c r="T10" i="12"/>
  <c r="T44" i="12" s="1"/>
  <c r="T51" i="12" s="1"/>
  <c r="T10" i="10"/>
  <c r="T41" i="10" s="1"/>
  <c r="T47" i="10" s="1"/>
  <c r="S10" i="11"/>
  <c r="S44" i="11" s="1"/>
  <c r="S50" i="11" s="1"/>
  <c r="AE10" i="11"/>
  <c r="AE44" i="11" s="1"/>
  <c r="AE50" i="11" s="1"/>
  <c r="AR51" i="12" l="1"/>
  <c r="BD51" i="12" s="1"/>
  <c r="BD46" i="10"/>
  <c r="BB51" i="12"/>
  <c r="BB46" i="10"/>
  <c r="BA50" i="11"/>
  <c r="BC50" i="11"/>
</calcChain>
</file>

<file path=xl/sharedStrings.xml><?xml version="1.0" encoding="utf-8"?>
<sst xmlns="http://schemas.openxmlformats.org/spreadsheetml/2006/main" count="3788" uniqueCount="913">
  <si>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</si>
  <si>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</si>
  <si>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</si>
  <si>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</si>
  <si>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</si>
  <si>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</si>
  <si>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</si>
  <si>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</si>
  <si>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</si>
  <si>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</si>
  <si>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</si>
  <si>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</si>
  <si>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</si>
  <si>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</si>
  <si>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</si>
  <si>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</si>
  <si>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</si>
  <si>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</si>
  <si>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</si>
  <si>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</si>
  <si>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</si>
  <si>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</si>
  <si>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</si>
  <si>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</si>
  <si>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</si>
  <si>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</si>
  <si>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</si>
  <si>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</si>
  <si>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</si>
  <si>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</si>
  <si>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</si>
  <si>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</si>
  <si>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</si>
  <si>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Szakmai gyakorlat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</si>
  <si>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</si>
  <si>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</si>
  <si>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</si>
  <si>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</si>
  <si>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</si>
  <si>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</si>
  <si>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</si>
  <si>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</si>
  <si>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</si>
  <si>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</si>
  <si>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</si>
  <si>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</si>
  <si>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Szabadon választható 4.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</si>
  <si>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</si>
  <si>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</si>
  <si>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</si>
  <si>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</si>
  <si>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</si>
  <si>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</si>
  <si>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</si>
  <si>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</si>
  <si>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</si>
  <si>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</si>
  <si>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</si>
  <si>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</si>
  <si>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</si>
  <si>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</si>
  <si>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</si>
  <si>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</si>
  <si>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</si>
  <si>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</si>
  <si>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</si>
  <si>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</si>
  <si>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RKNIB01</t>
  </si>
  <si>
    <t>Általános szolgálati ismeretek</t>
  </si>
  <si>
    <t>ÉÉ</t>
  </si>
  <si>
    <t>Lőkiképzés</t>
  </si>
  <si>
    <t>GYJ</t>
  </si>
  <si>
    <t>RTKTB99</t>
  </si>
  <si>
    <t>Rendőri testnevelés és önvédelem</t>
  </si>
  <si>
    <t>RARTB06</t>
  </si>
  <si>
    <t>Jogi ismeretek</t>
  </si>
  <si>
    <t>RMTTB06</t>
  </si>
  <si>
    <t>Társadalmi és kommunikációs ismeretek</t>
  </si>
  <si>
    <t>RKNIB23</t>
  </si>
  <si>
    <t>Informatika 1.</t>
  </si>
  <si>
    <t>RTKTB51</t>
  </si>
  <si>
    <t>Rendészeti testnevelés 1.</t>
  </si>
  <si>
    <t>RJITB10</t>
  </si>
  <si>
    <t>Szabálysértési alapismeretek</t>
  </si>
  <si>
    <t>RINYB21</t>
  </si>
  <si>
    <t>Általános rendészeti szaknyelv 1.</t>
  </si>
  <si>
    <t>RRETB05</t>
  </si>
  <si>
    <t>Rendészettörténet</t>
  </si>
  <si>
    <t>B</t>
  </si>
  <si>
    <t>K(Z)</t>
  </si>
  <si>
    <t>Alkotmányjogi alapintézmények</t>
  </si>
  <si>
    <t>Katasztrófavédelmi ismeretek</t>
  </si>
  <si>
    <t>Nemzetbiztonsági ismeretek</t>
  </si>
  <si>
    <t>Rendészeti elméletek</t>
  </si>
  <si>
    <t>Szociológia</t>
  </si>
  <si>
    <t>Közigazgatás alapintézményei</t>
  </si>
  <si>
    <t>RBÜAB01</t>
  </si>
  <si>
    <t>Büntetőjog 1.</t>
  </si>
  <si>
    <t>RBÜAB02</t>
  </si>
  <si>
    <t>Büntetőjog 2.</t>
  </si>
  <si>
    <t>RBÜAB03</t>
  </si>
  <si>
    <t>Büntetőjog 3.</t>
  </si>
  <si>
    <t>RBÜAB04</t>
  </si>
  <si>
    <t>Büntetőjog 4.</t>
  </si>
  <si>
    <t>RBÜAB05</t>
  </si>
  <si>
    <t>Büntetőjog 5.</t>
  </si>
  <si>
    <t>GYJ(Z)</t>
  </si>
  <si>
    <t>RBÜAB12</t>
  </si>
  <si>
    <t>Büntetőjog gyakorlat 1.</t>
  </si>
  <si>
    <t>RBÜAB13</t>
  </si>
  <si>
    <t>Büntetőjog gyakorlat 2.</t>
  </si>
  <si>
    <t>RBÜEB11</t>
  </si>
  <si>
    <t>Büntetőeljárás-jog 1.</t>
  </si>
  <si>
    <t>RBÜEB12</t>
  </si>
  <si>
    <t>Büntetőeljárás-jog 2.</t>
  </si>
  <si>
    <t>RBÜEB13</t>
  </si>
  <si>
    <t>Krimináltechnika 1.</t>
  </si>
  <si>
    <t>Krimináltechnika 2.</t>
  </si>
  <si>
    <t>RKMTB01</t>
  </si>
  <si>
    <t>Krimináltaktika 1.</t>
  </si>
  <si>
    <t>RKMTB02</t>
  </si>
  <si>
    <t>Krimináltaktika 2.</t>
  </si>
  <si>
    <t>Kriminálmetodika 1.</t>
  </si>
  <si>
    <t>Kriminálmetodika 2.</t>
  </si>
  <si>
    <t xml:space="preserve">Igazságügyi orvostan </t>
  </si>
  <si>
    <t>RARTB10</t>
  </si>
  <si>
    <t>Rendészeti hatósági eljárásjog 1.</t>
  </si>
  <si>
    <t>RARTB20</t>
  </si>
  <si>
    <t>Rendészeti hatósági eljárásjog 2.</t>
  </si>
  <si>
    <t>RKNIB11</t>
  </si>
  <si>
    <t xml:space="preserve">Intézkedéstaktika 1. </t>
  </si>
  <si>
    <t>RKNIB12</t>
  </si>
  <si>
    <t xml:space="preserve">Intézkedéstaktika 2. </t>
  </si>
  <si>
    <t>RKNIB13</t>
  </si>
  <si>
    <t xml:space="preserve">Intézkedéstaktika 3. </t>
  </si>
  <si>
    <t>RKNIB14</t>
  </si>
  <si>
    <t>Intézkedéstaktika 4.</t>
  </si>
  <si>
    <t>RKNIB20</t>
  </si>
  <si>
    <t>Intézkedéstaktika 5.</t>
  </si>
  <si>
    <t>RKNIB21</t>
  </si>
  <si>
    <t>Intézkedéstaktika 6.</t>
  </si>
  <si>
    <t>RKNIB22</t>
  </si>
  <si>
    <t>Intézkedéstaktika 7.</t>
  </si>
  <si>
    <t>RARTB02</t>
  </si>
  <si>
    <t>Rendészeti civiljog</t>
  </si>
  <si>
    <t>RBATB13</t>
  </si>
  <si>
    <t>Idegenjog</t>
  </si>
  <si>
    <t>RARTB05</t>
  </si>
  <si>
    <t>Rendészeti szociológia</t>
  </si>
  <si>
    <t>RKPTB03</t>
  </si>
  <si>
    <t>Kriminálpszichológia 1.</t>
  </si>
  <si>
    <t>RKPTB04</t>
  </si>
  <si>
    <t>Kriminálpszichológia 2.</t>
  </si>
  <si>
    <t>RKPTB05</t>
  </si>
  <si>
    <t>Kriminálpszichiátria</t>
  </si>
  <si>
    <t>RMTTB07</t>
  </si>
  <si>
    <t xml:space="preserve">Rendészeti pedagógia </t>
  </si>
  <si>
    <t>RRVTB01</t>
  </si>
  <si>
    <t>Vezetés- és szervezéselmélet</t>
  </si>
  <si>
    <t>RTKTB52</t>
  </si>
  <si>
    <t>Rendészeti testnevelés 2.</t>
  </si>
  <si>
    <t>RTKTB53</t>
  </si>
  <si>
    <t>Rendészeti testnevelés 3.</t>
  </si>
  <si>
    <t>RTKTB54</t>
  </si>
  <si>
    <t>Rendészeti testnevelés 4.</t>
  </si>
  <si>
    <t>RTKTB55</t>
  </si>
  <si>
    <t>Rendészeti testnevelés 5.</t>
  </si>
  <si>
    <t>RTKTB56</t>
  </si>
  <si>
    <t>Rendészeti testnevelés 6.</t>
  </si>
  <si>
    <t>RTKTB57</t>
  </si>
  <si>
    <t>Rendészeti testnevelés 7.</t>
  </si>
  <si>
    <t>RTKTB58</t>
  </si>
  <si>
    <t>Rendészeti testnevelés 8.</t>
  </si>
  <si>
    <t>RINYB22</t>
  </si>
  <si>
    <t>Általános rendészeti szaknyelv 2.</t>
  </si>
  <si>
    <t>RINYB23</t>
  </si>
  <si>
    <t>Általános rendészeti szaknyelv 3.</t>
  </si>
  <si>
    <t>RINYB24</t>
  </si>
  <si>
    <t>Általános rendészeti szaknyelv 4.</t>
  </si>
  <si>
    <t>Szakdolgozat módszertan</t>
  </si>
  <si>
    <t>Szakdolgozat konzultáció 1.</t>
  </si>
  <si>
    <t>Szakdolgozat konzultáció 2.</t>
  </si>
  <si>
    <t>VKMTB91</t>
  </si>
  <si>
    <t>Elsősegélynyújtás</t>
  </si>
  <si>
    <t>A</t>
  </si>
  <si>
    <t>RBÜEB10</t>
  </si>
  <si>
    <t>Csúcstechnológiai bűnözés informatikai alapjai</t>
  </si>
  <si>
    <t xml:space="preserve">Csúcstechnológiai bűnözés és nyomozása </t>
  </si>
  <si>
    <t>RKBTB81</t>
  </si>
  <si>
    <t>Közrendvédelem</t>
  </si>
  <si>
    <t>RKBTB82</t>
  </si>
  <si>
    <t xml:space="preserve">Integrált rendőri ismeretek </t>
  </si>
  <si>
    <t>RBGVB67</t>
  </si>
  <si>
    <t>Rendőrségi gazdálkodás</t>
  </si>
  <si>
    <t>RBGVB07</t>
  </si>
  <si>
    <t>Bűnügyi szolgálati ismeretek 1.</t>
  </si>
  <si>
    <t>RBGVB08</t>
  </si>
  <si>
    <t>Bűnügyi szolgálati ismeretek 2.</t>
  </si>
  <si>
    <t>RBGVB09</t>
  </si>
  <si>
    <t>Bűnügyi szolgálati ismeretek 3.</t>
  </si>
  <si>
    <t>B(Z)</t>
  </si>
  <si>
    <t>Gazdaságvédelmi ismeretek 1.</t>
  </si>
  <si>
    <t>RBGVB13</t>
  </si>
  <si>
    <t>Gazdaságvédelmi ismeretek 2.</t>
  </si>
  <si>
    <t>RBGVB29</t>
  </si>
  <si>
    <t>Szakterületi /bűnügyi/ vezetői ismeretek</t>
  </si>
  <si>
    <t>RBGVB05</t>
  </si>
  <si>
    <t>Bűnügyi elemző-értékelő ismeretek</t>
  </si>
  <si>
    <t>RKBTB60</t>
  </si>
  <si>
    <t>Csapatszolgálat</t>
  </si>
  <si>
    <t>RBGVB04</t>
  </si>
  <si>
    <t xml:space="preserve">Bűnügyi együttműködés </t>
  </si>
  <si>
    <t>A kihívások, kockázatok és fenyegetések nemzetbiztonsági értékelése 1.</t>
  </si>
  <si>
    <t>A kihívások, kockázatok és fenyegetések nemzetbiztonsági értékelése 2.</t>
  </si>
  <si>
    <t>RBGVB58</t>
  </si>
  <si>
    <t>Nyílt forrású információszerzés a bűnüldözésben</t>
  </si>
  <si>
    <t>RBGVB56</t>
  </si>
  <si>
    <t>A korrupció felderítése</t>
  </si>
  <si>
    <t>RHRTB38</t>
  </si>
  <si>
    <t>Határrendészeti bűnügyi ismeretek</t>
  </si>
  <si>
    <t>RKNIB25</t>
  </si>
  <si>
    <t>Informatika 3.</t>
  </si>
  <si>
    <t>RKNIB24</t>
  </si>
  <si>
    <t>Informatika 2.</t>
  </si>
  <si>
    <t>RKNIB26</t>
  </si>
  <si>
    <t>Robotzsaru 1.</t>
  </si>
  <si>
    <t>RKNIB27</t>
  </si>
  <si>
    <t>Robotzsaru 2.</t>
  </si>
  <si>
    <t>RBÜAB10</t>
  </si>
  <si>
    <t>BÜNTETŐJOG ZV</t>
  </si>
  <si>
    <t>RKRIB08</t>
  </si>
  <si>
    <t>KRIMINALISZTIKA ZV</t>
  </si>
  <si>
    <t>RBGVB47</t>
  </si>
  <si>
    <t>BŰNÜGYI SZOLGÁLATI ISMERETEK ZV</t>
  </si>
  <si>
    <t>RKNIB19</t>
  </si>
  <si>
    <t>RBGVB45</t>
  </si>
  <si>
    <t>RBGVB68</t>
  </si>
  <si>
    <t>RBGVB69</t>
  </si>
  <si>
    <t>Szakmai gyakorlat 4.</t>
  </si>
  <si>
    <t>RBGVB57</t>
  </si>
  <si>
    <t>Bűnügyi hírszerzés története</t>
  </si>
  <si>
    <t>RBGVB34</t>
  </si>
  <si>
    <t>Titok és adatvédelem</t>
  </si>
  <si>
    <t>RBGVB23</t>
  </si>
  <si>
    <t>Humán információszerzés 1.</t>
  </si>
  <si>
    <t>RBGVB24</t>
  </si>
  <si>
    <t>Humán információszerzés 2.</t>
  </si>
  <si>
    <t>RBGVB01</t>
  </si>
  <si>
    <t>A bűnügyi hírszerzés elemzői támogatása 1.</t>
  </si>
  <si>
    <t>RBGVB02</t>
  </si>
  <si>
    <t>A bűnügyi hírszerzés elemzői támogatása 2.</t>
  </si>
  <si>
    <t>Nemzetbiztonsági ismeretek 1.</t>
  </si>
  <si>
    <t>Nemzetbiztonsági ismeretek 2.</t>
  </si>
  <si>
    <t>NPNBB08</t>
  </si>
  <si>
    <t>Nemzetbiztonsági ismeretek 3.</t>
  </si>
  <si>
    <t>Titkos ügyiratkezelés 1.</t>
  </si>
  <si>
    <t>RBGVB63</t>
  </si>
  <si>
    <t>Titkos ügyiratkezelés 2.</t>
  </si>
  <si>
    <t>T-ellátmány gazdálkodás</t>
  </si>
  <si>
    <t>RBGVB65</t>
  </si>
  <si>
    <t>Technikai bűnügyi hírszerzés</t>
  </si>
  <si>
    <t>BŰNÜGYI SZOLGÁLATI ISMERETEK és HUMÁN INFORMÁCIÓSZERZÉS ZV</t>
  </si>
  <si>
    <t>RBGVB14</t>
  </si>
  <si>
    <t>Gazdaságvédelmi közgazdaságtan</t>
  </si>
  <si>
    <t xml:space="preserve">Gazdaságvédelmi pénzügyi jog 1. </t>
  </si>
  <si>
    <t>Gazdaságvédelmi pénzügyi jog 2.</t>
  </si>
  <si>
    <t>Gazdaságvédelmi pénzügyi jog 3.</t>
  </si>
  <si>
    <t>RBGVB18</t>
  </si>
  <si>
    <t>Gazdaságvédelmi pénzügyi jog 4.</t>
  </si>
  <si>
    <t>Gazdaságvédelmi szakismeretek 1.</t>
  </si>
  <si>
    <t>Gazdaságvédelmi szakismeretek 2.</t>
  </si>
  <si>
    <t>Gazdaságvédelmi szakismeretek 3.</t>
  </si>
  <si>
    <t>RBGVB22</t>
  </si>
  <si>
    <t>Gazdaságvédelmi szakismeretek 4.</t>
  </si>
  <si>
    <t>RBGVB55</t>
  </si>
  <si>
    <t>RBGVB49</t>
  </si>
  <si>
    <t>GAZDASÁGVÉDELMI ZV</t>
  </si>
  <si>
    <t>Információbiztonság alapjai</t>
  </si>
  <si>
    <t>Adatvédelmi ismeretek</t>
  </si>
  <si>
    <t xml:space="preserve"> K</t>
  </si>
  <si>
    <t>Infokommunikációs hálózatok és távközlési rendszerek</t>
  </si>
  <si>
    <t>K (Z)</t>
  </si>
  <si>
    <t>A kiberbűnözés kriminológiai jellemzői</t>
  </si>
  <si>
    <t xml:space="preserve">A kiberbűnözés büntetőjogi sajátosságai </t>
  </si>
  <si>
    <t>Agresszió és szexuális devianciák a kibertérben</t>
  </si>
  <si>
    <t>Vagyon- és szellemi tulajdon elleni bűncselekmények nyomozás a kibertérben</t>
  </si>
  <si>
    <t>Pénzügyi bűncselekmények nyomozása a kibertérben</t>
  </si>
  <si>
    <t>Szervezett bűnözés a kibertérben</t>
  </si>
  <si>
    <t>KIBER BŰNÖZÉS ELLENI ISMERETEK KOMPLEX ZV</t>
  </si>
  <si>
    <t>RVPTB75</t>
  </si>
  <si>
    <t>Rendészeti ellenőrzés</t>
  </si>
  <si>
    <t>RVPTB76</t>
  </si>
  <si>
    <t>Integrált pénzügyőri ismeretek</t>
  </si>
  <si>
    <t>RVPTB77</t>
  </si>
  <si>
    <t>Adó- és pénzügyi nyomozói szakmatörténet</t>
  </si>
  <si>
    <t>K(SZG)</t>
  </si>
  <si>
    <t>SZG</t>
  </si>
  <si>
    <t>RVPTB99</t>
  </si>
  <si>
    <t>NAV bűnügyi informatika</t>
  </si>
  <si>
    <t>RVPTB78</t>
  </si>
  <si>
    <t>Kockázatkezelési alapok</t>
  </si>
  <si>
    <t>RVPTB58</t>
  </si>
  <si>
    <t>RVPTB59</t>
  </si>
  <si>
    <t>RVPTB80</t>
  </si>
  <si>
    <t>RVPTB81</t>
  </si>
  <si>
    <t>RKNIB02</t>
  </si>
  <si>
    <t>KIBERNYOMOZÓ SZAKIRÁNY</t>
  </si>
  <si>
    <t>BŰNÜGYI  SZAK</t>
  </si>
  <si>
    <t>teljes idejű képzésben, nappali munkarend szerint tanuló hallgatók részére</t>
  </si>
  <si>
    <t>GAZDASÁGI NYOMOZÓ SZAKIRÁNY</t>
  </si>
  <si>
    <t>BŰNÜGYI FELDERÍTŐ SZAKIRÁNY</t>
  </si>
  <si>
    <t>BŰNÜLDÖZÉSI SZAKIRÁNY</t>
  </si>
  <si>
    <t>ADÓ- ÉS PÉNZÜGYI NYOMOZÓ SZAKIRÁNY</t>
  </si>
  <si>
    <t>BŰNÜGYI ALAPKÉPZÉSI SZAK</t>
  </si>
  <si>
    <t>Gazdasági ismeret 1.</t>
  </si>
  <si>
    <t>Gazdasági ismeret 2.</t>
  </si>
  <si>
    <t>Gazdasági ismeret 3.</t>
  </si>
  <si>
    <t xml:space="preserve">Uniós vámjog és külkereskedelmi technika </t>
  </si>
  <si>
    <t>Áruosztályozás</t>
  </si>
  <si>
    <t>GAZDASÁGI ISMERET ZV</t>
  </si>
  <si>
    <t xml:space="preserve"> RKROB08 </t>
  </si>
  <si>
    <t xml:space="preserve">RKROB09 </t>
  </si>
  <si>
    <t>Elméleti kriminológia</t>
  </si>
  <si>
    <t>Gyakorlati kriminológia</t>
  </si>
  <si>
    <t>Rendészeti vezetéselmélet</t>
  </si>
  <si>
    <t>Közös Közszolgálati Gyakorlat</t>
  </si>
  <si>
    <t>Konfliktuskezelési tréning</t>
  </si>
  <si>
    <t>Rendészeti etika, integritástréning</t>
  </si>
  <si>
    <t>Rendészeti kommunikáció tréning</t>
  </si>
  <si>
    <t>Irányítói vezetői kompetenciafejlesztő tréning</t>
  </si>
  <si>
    <t>RFTTB01</t>
  </si>
  <si>
    <t>RKRIB19</t>
  </si>
  <si>
    <t>RKRIB20</t>
  </si>
  <si>
    <t>RKNI</t>
  </si>
  <si>
    <t>BGKE</t>
  </si>
  <si>
    <t>dr. Németh Ágota</t>
  </si>
  <si>
    <t>Dr. Nyeste Péter</t>
  </si>
  <si>
    <t>Dr. Szendrei Ferenc</t>
  </si>
  <si>
    <t>Szűcs Bálint</t>
  </si>
  <si>
    <t>Szabadon választható 5.</t>
  </si>
  <si>
    <t>Szabadon választható 6.</t>
  </si>
  <si>
    <t>ÉÉ(SZG)</t>
  </si>
  <si>
    <t>RRVTB06</t>
  </si>
  <si>
    <t>Dr. Pallagi Anikó</t>
  </si>
  <si>
    <t>Büntetőjogi Tanszék</t>
  </si>
  <si>
    <t>Dr. Polt Péter</t>
  </si>
  <si>
    <t>Rendészeti Kiképzési és Nevelési Intézet</t>
  </si>
  <si>
    <t>dr. Simon Attila</t>
  </si>
  <si>
    <t>dr. Gáspár Miklós</t>
  </si>
  <si>
    <t xml:space="preserve">Testnevelési és Küzdősportok Tanszék </t>
  </si>
  <si>
    <t xml:space="preserve">Dr. Freyer Tamás </t>
  </si>
  <si>
    <t>Közjogi és Rendészeti Jogi Tanszék</t>
  </si>
  <si>
    <t>Rendészeti Magatartástudományi Tanszék</t>
  </si>
  <si>
    <t>Dr. Hegedűs Judit</t>
  </si>
  <si>
    <t>Fekete Zsuzsanna</t>
  </si>
  <si>
    <t>Dr. Kovács Gábor</t>
  </si>
  <si>
    <t>Rendészeti Vezetéstudományi Tanszék</t>
  </si>
  <si>
    <t>Dr. Sallai János</t>
  </si>
  <si>
    <t>Dr. Chronowski Nóra</t>
  </si>
  <si>
    <t>Dr. Csaba Zágon</t>
  </si>
  <si>
    <t>Erdős Ákos</t>
  </si>
  <si>
    <t>Dr. Hautzinger Zoltán</t>
  </si>
  <si>
    <t>Bevándorlási Tanszék</t>
  </si>
  <si>
    <t>Erdős Ágnes</t>
  </si>
  <si>
    <t>Büntető-eljárásjogi Tanszék</t>
  </si>
  <si>
    <t>Dr. Fantoly Zsanett</t>
  </si>
  <si>
    <t>Dr. Barabás Andrea Tünde</t>
  </si>
  <si>
    <t>Kriminológiai Tanszék</t>
  </si>
  <si>
    <t>dr. Schubauerné dr. Hargitai Vera</t>
  </si>
  <si>
    <t xml:space="preserve">Dr. Haller József </t>
  </si>
  <si>
    <t>Kriminálpszichológiai Tanszék</t>
  </si>
  <si>
    <t xml:space="preserve">Dr. Hegedűs Judit </t>
  </si>
  <si>
    <t xml:space="preserve">Dr. Molnár Katalin </t>
  </si>
  <si>
    <t>Rendészetelméleti- és történeti Tanszék</t>
  </si>
  <si>
    <t>Rendészetelméleti és -történeti Tanszék</t>
  </si>
  <si>
    <t xml:space="preserve">Dr. Balla József </t>
  </si>
  <si>
    <t>Határrendészeti Tanszék</t>
  </si>
  <si>
    <t>Közbiztonsági Tanszék</t>
  </si>
  <si>
    <t>Papp Dávid</t>
  </si>
  <si>
    <t>dr. Zsigmond Csaba</t>
  </si>
  <si>
    <t>dr. Simon Béla</t>
  </si>
  <si>
    <t>dr. Gál Erika</t>
  </si>
  <si>
    <t>Katonai Nemzetbiztonsági Tanszék</t>
  </si>
  <si>
    <t>Sánta Györgyné Huba Judit</t>
  </si>
  <si>
    <t>Polgári Nemzetbiztonsági Tanszék</t>
  </si>
  <si>
    <t>Dr. Dobák Imre</t>
  </si>
  <si>
    <t>Dr. Nagy Zoltán András</t>
  </si>
  <si>
    <t>dr. Kovács Zoltán</t>
  </si>
  <si>
    <t>Az információs társadalom világa</t>
  </si>
  <si>
    <t>Vám- és Pénzügyőri Tanszék</t>
  </si>
  <si>
    <t>dr. Suba László</t>
  </si>
  <si>
    <t>Dr. Szabó Andrea</t>
  </si>
  <si>
    <t>RBGVB82</t>
  </si>
  <si>
    <t>RBGVB83</t>
  </si>
  <si>
    <t>RBGVB84</t>
  </si>
  <si>
    <t>RBGVB85</t>
  </si>
  <si>
    <t>RBGVB86</t>
  </si>
  <si>
    <t>RBGVB87</t>
  </si>
  <si>
    <t>RBGVB88</t>
  </si>
  <si>
    <t>RBGVB89</t>
  </si>
  <si>
    <t>RBGVB90</t>
  </si>
  <si>
    <t>RBGVB91</t>
  </si>
  <si>
    <t>RBGVB92</t>
  </si>
  <si>
    <t>RBGVB93</t>
  </si>
  <si>
    <t>RBGVB94</t>
  </si>
  <si>
    <t>RBGVB114</t>
  </si>
  <si>
    <t>RBGVB115</t>
  </si>
  <si>
    <t>RBGVB15</t>
  </si>
  <si>
    <t>RBGVB16</t>
  </si>
  <si>
    <t>RBGVB17</t>
  </si>
  <si>
    <t>RBGVB19</t>
  </si>
  <si>
    <t>RBGVB20</t>
  </si>
  <si>
    <t>RBGVB21</t>
  </si>
  <si>
    <t>RBGVB131</t>
  </si>
  <si>
    <t>RVPTB108</t>
  </si>
  <si>
    <t>RVPTB109</t>
  </si>
  <si>
    <t>RVPTB110</t>
  </si>
  <si>
    <t>RVPTB124</t>
  </si>
  <si>
    <t>RVPTB125</t>
  </si>
  <si>
    <t>RVPTB126</t>
  </si>
  <si>
    <t>RVPTB127</t>
  </si>
  <si>
    <t>RVPTB128</t>
  </si>
  <si>
    <t>RVPTB129</t>
  </si>
  <si>
    <t>RVPTB130</t>
  </si>
  <si>
    <t>RVPTB131</t>
  </si>
  <si>
    <t xml:space="preserve"> RRMTB05</t>
  </si>
  <si>
    <t>RRMTB04</t>
  </si>
  <si>
    <t>RRMTB07</t>
  </si>
  <si>
    <t>RRMTB06</t>
  </si>
  <si>
    <t>Fekete Márta</t>
  </si>
  <si>
    <t>dr. Szilvásy György Péter</t>
  </si>
  <si>
    <t>RKRJB15</t>
  </si>
  <si>
    <t>RKRJB16</t>
  </si>
  <si>
    <t>dr. Fachet Gergő</t>
  </si>
  <si>
    <t>RRVTB07</t>
  </si>
  <si>
    <t>Ürmösné Dr. Simon Gabriella</t>
  </si>
  <si>
    <t>RRETB12</t>
  </si>
  <si>
    <t>Dr. Deák József</t>
  </si>
  <si>
    <t>Gazdaságvédelmi szervek együttműködése</t>
  </si>
  <si>
    <t>dr. Czene-Polgár Viktória</t>
  </si>
  <si>
    <t>dr. Pajor Andrea</t>
  </si>
  <si>
    <t>Zsámbokiné dr. Ficskovszky Ágnes</t>
  </si>
  <si>
    <t>dr. Tirts Tibor</t>
  </si>
  <si>
    <t>dr. Anti Csaba László</t>
  </si>
  <si>
    <t>ÁTKTB08</t>
  </si>
  <si>
    <t>RTOSB02</t>
  </si>
  <si>
    <t xml:space="preserve">RTOSB06 </t>
  </si>
  <si>
    <t>ÁNTK Társadalmi Kommunikációs Tanszék</t>
  </si>
  <si>
    <t>Dr. Zsolt Péter</t>
  </si>
  <si>
    <t>KVI</t>
  </si>
  <si>
    <t>RBGVB118</t>
  </si>
  <si>
    <t>RVPTB137</t>
  </si>
  <si>
    <t>NPNBB32</t>
  </si>
  <si>
    <t>Dr.Dobák Imre</t>
  </si>
  <si>
    <t>RRETB13</t>
  </si>
  <si>
    <t>Dr. Vass Gyula</t>
  </si>
  <si>
    <t>HKKNBB17</t>
  </si>
  <si>
    <t>Dr. Magyar Sándor</t>
  </si>
  <si>
    <t>HKKNBB16</t>
  </si>
  <si>
    <t>Nemzetbiztonsági Intézet</t>
  </si>
  <si>
    <t>NPNBB31</t>
  </si>
  <si>
    <t>VKMTB70</t>
  </si>
  <si>
    <t xml:space="preserve">RBGVB31 </t>
  </si>
  <si>
    <t>RBGVB32</t>
  </si>
  <si>
    <t>Nagy Ádám Ferenc</t>
  </si>
  <si>
    <t>RBGVB132</t>
  </si>
  <si>
    <t>RBGVB53</t>
  </si>
  <si>
    <t>RBGVB54</t>
  </si>
  <si>
    <t>A bűnügyi szakma története</t>
  </si>
  <si>
    <t>ADÓJOG és ADÓZTATÁS SZIGORLAT</t>
  </si>
  <si>
    <t>A korrupció nyomozása</t>
  </si>
  <si>
    <t>RMORB04</t>
  </si>
  <si>
    <t>Szabadon választható tantárgyak</t>
  </si>
  <si>
    <t>Child Protection</t>
  </si>
  <si>
    <t>Corruption offences: national and international approaches</t>
  </si>
  <si>
    <t>Criminal Psychiatry</t>
  </si>
  <si>
    <t>RKPTB13A</t>
  </si>
  <si>
    <t>Criminal Psychology Research</t>
  </si>
  <si>
    <t>RKPTB05E</t>
  </si>
  <si>
    <t>RFTTB02</t>
  </si>
  <si>
    <t>Criminalistic studies related to crime scene investigations</t>
  </si>
  <si>
    <t>Firearms basics</t>
  </si>
  <si>
    <t>RRETB05E</t>
  </si>
  <si>
    <t xml:space="preserve">History of Law Enforcement </t>
  </si>
  <si>
    <t>RBATB26A</t>
  </si>
  <si>
    <t xml:space="preserve">International and European Migration </t>
  </si>
  <si>
    <t>Introduction to Criminalistics</t>
  </si>
  <si>
    <t>Introduction to the criminal justice systems</t>
  </si>
  <si>
    <t>RHRTB 22E</t>
  </si>
  <si>
    <t xml:space="preserve">Law enforcement and security studies on the Schengen Agreement </t>
  </si>
  <si>
    <t>Predictive Policing</t>
  </si>
  <si>
    <t>RMORB93E</t>
  </si>
  <si>
    <t>Public security – private security</t>
  </si>
  <si>
    <t>RVPTB144E</t>
  </si>
  <si>
    <t>Risk Management in the EU</t>
  </si>
  <si>
    <t xml:space="preserve">Safety and security of nuclear power plants </t>
  </si>
  <si>
    <t>RVPTB65E</t>
  </si>
  <si>
    <t>Tax and Customs as Regulatory Instruments in Economy</t>
  </si>
  <si>
    <t>The Current Challenges of the Hungarian Criminal Procedure</t>
  </si>
  <si>
    <t>RBVTB01E</t>
  </si>
  <si>
    <t>The Hungarian Prison Service and its Institutions</t>
  </si>
  <si>
    <t xml:space="preserve">RRVTB01E </t>
  </si>
  <si>
    <t>Theory of Leadership and Management</t>
  </si>
  <si>
    <t>Traffic Safety in Europe</t>
  </si>
  <si>
    <t>Undercover Policing</t>
  </si>
  <si>
    <t>RKOB05E</t>
  </si>
  <si>
    <t>Victimology</t>
  </si>
  <si>
    <t xml:space="preserve">Erasmus+ Programme for international BA students </t>
  </si>
  <si>
    <t>Idegennyelvi és Szaknyelvi Lektorátus</t>
  </si>
  <si>
    <t xml:space="preserve">BŰNÜGYI  ALAPKÉPZÉSI SZAK </t>
  </si>
  <si>
    <t>ELŐTANULMÁNYI REND</t>
  </si>
  <si>
    <t>Kódszám</t>
  </si>
  <si>
    <t>Tanulmányi terület/tantárgy</t>
  </si>
  <si>
    <t>ELŐTANULMÁNYI KÖTELEZETTSÉG</t>
  </si>
  <si>
    <t>Tantárgy</t>
  </si>
  <si>
    <t>RBÜAB12 - RBÜAB12</t>
  </si>
  <si>
    <t>Büntetőjog gyakorlat 1. és Büntetőjog 3.</t>
  </si>
  <si>
    <t>Büntetőeljárás jog 2.</t>
  </si>
  <si>
    <t>Büntetőeljárás jog 1.</t>
  </si>
  <si>
    <t>Büntetőeljárás jog 3.</t>
  </si>
  <si>
    <t>RBÜEB11 - RBÜEB12</t>
  </si>
  <si>
    <t>Büntetőeljárás jog 1.,Büntetőeljárás jog 2.</t>
  </si>
  <si>
    <t xml:space="preserve">Rendészeti hatósági eljárásjog 1. </t>
  </si>
  <si>
    <t>Rendészeti hatósági eljárásjog  1.</t>
  </si>
  <si>
    <t>Intézkedéstaktika 1.</t>
  </si>
  <si>
    <t>Intézkedéstaktika 2.</t>
  </si>
  <si>
    <t>Intézkedéstaktika 3.</t>
  </si>
  <si>
    <t>RKRJB15 - RARTB06</t>
  </si>
  <si>
    <t>Alkotmányjogi alapintézmények, Jogi ismeretek</t>
  </si>
  <si>
    <t xml:space="preserve">RKRJB15 </t>
  </si>
  <si>
    <t>Kriminológiai pszichiátria</t>
  </si>
  <si>
    <t>RRVTB02</t>
  </si>
  <si>
    <t>Vezetés és szervezés elmélet</t>
  </si>
  <si>
    <t>RRMTB05</t>
  </si>
  <si>
    <t>Rendészeti etika, integritás tréning</t>
  </si>
  <si>
    <t>Irányítói, vezetői kompetenciafejlesztő tréning</t>
  </si>
  <si>
    <t xml:space="preserve"> Bűnügyi szolgálati ismeretek 1.</t>
  </si>
  <si>
    <t xml:space="preserve"> Bűnügyi szolgálati ismeretek 2.</t>
  </si>
  <si>
    <t>RBGVB10</t>
  </si>
  <si>
    <t>Bűnügyi együttműködés</t>
  </si>
  <si>
    <t xml:space="preserve"> Bűnügyi szolgálati ismeretek 2. </t>
  </si>
  <si>
    <t xml:space="preserve">Humán információszerzés 1. </t>
  </si>
  <si>
    <t xml:space="preserve">Humán információszerzés 2. </t>
  </si>
  <si>
    <t xml:space="preserve">A bűnügyi hírszerzés elemzői támogatása 2. </t>
  </si>
  <si>
    <t>Bűnügyi hírszerzés elemzői támogatása 1.</t>
  </si>
  <si>
    <t xml:space="preserve">Nemzetbiztonsági ismeretek 2. </t>
  </si>
  <si>
    <t xml:space="preserve">Titkos ügyiratkezelés 2. </t>
  </si>
  <si>
    <t xml:space="preserve">Technikai bűnügyi hírszerzés </t>
  </si>
  <si>
    <t>Kiber nyomozói munka a terepen</t>
  </si>
  <si>
    <t>RBGVB82,RBGVB85</t>
  </si>
  <si>
    <t>Infokommunikációs eszközök, Infokommunikációs hálózatok és távközlési rendszerek</t>
  </si>
  <si>
    <t xml:space="preserve">Nyílt és titkos információ gyűjtés a kibertérben </t>
  </si>
  <si>
    <t xml:space="preserve">Agresszió és szexuális devianciák a kibertérben </t>
  </si>
  <si>
    <t>RBGVB87,RBGVB88</t>
  </si>
  <si>
    <t xml:space="preserve">A kiberbűnözés kriminológiai  jellemzői, A kiberbűnözés büntetőjogi sajátosságai </t>
  </si>
  <si>
    <t>A vagyon - és a szellemi tulajdon elleni bűncselekmények nyomozása a kibertérben.</t>
  </si>
  <si>
    <t>RBGVB87,RBGVB89</t>
  </si>
  <si>
    <t>RBGVB87,RBGVB90</t>
  </si>
  <si>
    <t>RBGVB87,RBGVB91</t>
  </si>
  <si>
    <t xml:space="preserve">Gazdaságvédelmi pénzügyi jog 2. </t>
  </si>
  <si>
    <t>Gazdaságvédelmi pénzügyi jog 1.</t>
  </si>
  <si>
    <t xml:space="preserve">Gazdaságvédelmi pénzügyi jog 3. </t>
  </si>
  <si>
    <t xml:space="preserve">Gazdaságvédelmi pénzügyi jog 4. </t>
  </si>
  <si>
    <t xml:space="preserve">Gazdaságvédelmi szakismeretek 2. </t>
  </si>
  <si>
    <t>Gazdaságvédelmi szakismeretek 1</t>
  </si>
  <si>
    <t xml:space="preserve">Gazdaságvédelmi szakismeretek 3. </t>
  </si>
  <si>
    <t xml:space="preserve">Gazdaságvédelmi szakismeretek 4. </t>
  </si>
  <si>
    <t xml:space="preserve">Gazdasági ismeret  2. </t>
  </si>
  <si>
    <t xml:space="preserve">Gazdasági ismeret  3. </t>
  </si>
  <si>
    <t>B2 komplex nyelvvizsga</t>
  </si>
  <si>
    <t>ZV</t>
  </si>
  <si>
    <t>Department of Behavioural Sciences in Law Enforcement</t>
  </si>
  <si>
    <t>Judit Hegedűs PhD</t>
  </si>
  <si>
    <t>Miklós Hollán PhD</t>
  </si>
  <si>
    <t>Department of Corrections</t>
  </si>
  <si>
    <t>Department of Criminal Psychology</t>
  </si>
  <si>
    <t>Departement of Forensic Sciences</t>
  </si>
  <si>
    <t>Department for Civilian National Security</t>
  </si>
  <si>
    <t>Kund Regényi PhD</t>
  </si>
  <si>
    <t>Department of Law Enforcement Theory and Law Enforcement History</t>
  </si>
  <si>
    <t>Tamás Kovács PhD</t>
  </si>
  <si>
    <t>Department of Immigration</t>
  </si>
  <si>
    <t>Hautzinger Zoltán PhD</t>
  </si>
  <si>
    <t>Department for Theory of Investigation</t>
  </si>
  <si>
    <t>Departure of Criminal Procedure Law</t>
  </si>
  <si>
    <t>Department of Border Policing</t>
  </si>
  <si>
    <t>Szabolcs Mátyás PhD</t>
  </si>
  <si>
    <t>Private Security and Local Governmental Law Enforcement Department</t>
  </si>
  <si>
    <t>László Christián PhD</t>
  </si>
  <si>
    <t>Department of Customs and Finance Guards</t>
  </si>
  <si>
    <t>Zágon Csaba PhD</t>
  </si>
  <si>
    <t xml:space="preserve">Private Security and Local Governmental Law Enforcement Department </t>
  </si>
  <si>
    <t>Violetta Rottler dr.</t>
  </si>
  <si>
    <t>Customs and Finance Guard Department</t>
  </si>
  <si>
    <t>Andrea Szabó PhD</t>
  </si>
  <si>
    <t>Orsolya Czenczer PhD</t>
  </si>
  <si>
    <t>Department of Law Enforcement Management Science Studies</t>
  </si>
  <si>
    <t>Department of Public Safety</t>
  </si>
  <si>
    <t>Gábor Mészáros PhD</t>
  </si>
  <si>
    <t>Bence Mészáros PhD</t>
  </si>
  <si>
    <t>Department of Criminology</t>
  </si>
  <si>
    <t>RKRIB05</t>
  </si>
  <si>
    <t>RKRIB06</t>
  </si>
  <si>
    <t>HKKNBB18</t>
  </si>
  <si>
    <t>Igazgatásrendészeti és Nemzetközi Rendészeti Tanszék</t>
  </si>
  <si>
    <t>Dr.  Resperger István</t>
  </si>
  <si>
    <t> Department for Theory of Investigation</t>
  </si>
  <si>
    <t>József Haller PhD</t>
  </si>
  <si>
    <t>Zsanett Fantoly PhD</t>
  </si>
  <si>
    <t>Gábor Kovács PhD</t>
  </si>
  <si>
    <t>Andrea Tünde Barabás PhD</t>
  </si>
  <si>
    <t>RBGVB142</t>
  </si>
  <si>
    <t>RBATB50A</t>
  </si>
  <si>
    <t>Edina Ildikó Vajkai</t>
  </si>
  <si>
    <t>Dr. Buzás Gábor</t>
  </si>
  <si>
    <t>Girhiny Kornél</t>
  </si>
  <si>
    <t xml:space="preserve">The Security Challenges Of Migration  </t>
  </si>
  <si>
    <t>RBÜEB16E</t>
  </si>
  <si>
    <t>Dr. Gárdonyi Gergely</t>
  </si>
  <si>
    <t>érvényes 2023/2024-es tanévtől felmenő rendszerben.</t>
  </si>
  <si>
    <t>Büntető-eljárásjog szigorlat</t>
  </si>
  <si>
    <t>Büntetőeljárás-jog 3.</t>
  </si>
  <si>
    <t>GYJ(SZG)</t>
  </si>
  <si>
    <t>RINTB07</t>
  </si>
  <si>
    <t>A rendészet nemzetközi és uniós jogi alapjai</t>
  </si>
  <si>
    <t>RINTB09</t>
  </si>
  <si>
    <t>Rendészet és alapjogok</t>
  </si>
  <si>
    <t>Csúcstechnológiai bűnözés informatikai alapjai (gny)</t>
  </si>
  <si>
    <t xml:space="preserve">Csúcstechnológiai bűnözés és nyomozása (gny) </t>
  </si>
  <si>
    <t>Dr. Balázs Zsolt</t>
  </si>
  <si>
    <t xml:space="preserve">Adó- és pénzügyi nyomozói komplex ismeretek </t>
  </si>
  <si>
    <t>Bevezetés az adójogba</t>
  </si>
  <si>
    <t>Szervezeti beilleszkedést támogató ismeretek</t>
  </si>
  <si>
    <t>Bevezetés a pénzügyi nyomozásba</t>
  </si>
  <si>
    <t>ÁEKMTB55</t>
  </si>
  <si>
    <t>„Szent László Program – Erdély felfedezése”</t>
  </si>
  <si>
    <t>ÁNTK - Európai Köz- és Magánjogi Tanszék</t>
  </si>
  <si>
    <t>Dr. Orbán Endre</t>
  </si>
  <si>
    <t>RTKTB87</t>
  </si>
  <si>
    <t>RTKTB89</t>
  </si>
  <si>
    <t>RTKTB88</t>
  </si>
  <si>
    <t>RTKTB98</t>
  </si>
  <si>
    <t>Aerobik</t>
  </si>
  <si>
    <t>Kondicionálás</t>
  </si>
  <si>
    <t>Labdarúgás</t>
  </si>
  <si>
    <t>Lovaglás elmélete és gyakorlati alapjai</t>
  </si>
  <si>
    <t>Testnevelési és Küzdősportok Tanszék</t>
  </si>
  <si>
    <t>RINYB25</t>
  </si>
  <si>
    <t>RINYB26</t>
  </si>
  <si>
    <t>RINYB27</t>
  </si>
  <si>
    <t>RINYB29</t>
  </si>
  <si>
    <t>RINYB30</t>
  </si>
  <si>
    <t>Angol kommunikációs rendészeti szaknyelv 1.</t>
  </si>
  <si>
    <t>Rendészeti szaknyelvi nyelvvizsgára felkészítés 1.</t>
  </si>
  <si>
    <t>Rendészeti szaknyelvi nyelvvizsgára felkészítés 2.</t>
  </si>
  <si>
    <t>RINYB39</t>
  </si>
  <si>
    <t>RINYB40</t>
  </si>
  <si>
    <t>RINYB41</t>
  </si>
  <si>
    <t>RINYB42</t>
  </si>
  <si>
    <t>RINYB43</t>
  </si>
  <si>
    <t>RINYB44</t>
  </si>
  <si>
    <t>Angol B2 nyelvvizsga felkészítő 2.</t>
  </si>
  <si>
    <t>Dr. Borszéki Judit</t>
  </si>
  <si>
    <t>Kudar Mariann</t>
  </si>
  <si>
    <t>Dr. Nagy György</t>
  </si>
  <si>
    <t>Barnucz Nóra</t>
  </si>
  <si>
    <t>Dr. Benczéné Bagó Andrea</t>
  </si>
  <si>
    <t xml:space="preserve">Nagy Ádám Ferenc </t>
  </si>
  <si>
    <t xml:space="preserve">Dr. Freyer Gyula Tamás </t>
  </si>
  <si>
    <t>Dr. Freyer Gyula Tamás</t>
  </si>
  <si>
    <t>Angol középfokú szintre hozó 1.</t>
  </si>
  <si>
    <t>Angol középfokú szintre hozó 2.</t>
  </si>
  <si>
    <t>Angol középfokú szintre hozó 3.</t>
  </si>
  <si>
    <t>Angol középfokú szintre hozó 4.</t>
  </si>
  <si>
    <t>Angol migrációs szaknyelv 1.</t>
  </si>
  <si>
    <t>Angol migrációs szaknyelv 2.</t>
  </si>
  <si>
    <t>RINYB31</t>
  </si>
  <si>
    <t>RINYB32</t>
  </si>
  <si>
    <t>RINYB33</t>
  </si>
  <si>
    <t>RINYB34</t>
  </si>
  <si>
    <t>Német rendészeti szaknyelv 1.</t>
  </si>
  <si>
    <t>Német rendészeti szaknyelv 2.</t>
  </si>
  <si>
    <t>Plurális rendészeti angol szaknyelv 1.</t>
  </si>
  <si>
    <t>Plurális rendészeti angol szaknyelv 2.</t>
  </si>
  <si>
    <t>Veres-Faddi Nikolett</t>
  </si>
  <si>
    <t>Kovács Éva</t>
  </si>
  <si>
    <t>RHRTB65</t>
  </si>
  <si>
    <t>RHRTB22</t>
  </si>
  <si>
    <t>Úti okmányok vizsgálata</t>
  </si>
  <si>
    <t>A schengeni egyezménnyel kapcsolatos rendészeti és biztonsági tanulmányok</t>
  </si>
  <si>
    <t>Dr. Balla József</t>
  </si>
  <si>
    <t>Vájlok László</t>
  </si>
  <si>
    <t>Biztonságpolitika és migráció</t>
  </si>
  <si>
    <t>RBATB27</t>
  </si>
  <si>
    <t>Vajkai Edina Ildikó</t>
  </si>
  <si>
    <t>A külföldiek integrációja hazánkban és az Európai Unióban</t>
  </si>
  <si>
    <t>Migráció Európa peremén</t>
  </si>
  <si>
    <t>RBATB23</t>
  </si>
  <si>
    <t>dr. Szuhai Ilona</t>
  </si>
  <si>
    <t>RBATB20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</si>
  <si>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</si>
  <si>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</si>
  <si>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</si>
  <si>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</si>
  <si>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ÁTKTM49</t>
  </si>
  <si>
    <t xml:space="preserve">A vívás gyakorlati alapjai </t>
  </si>
  <si>
    <t>ÁNTK - Társadalmi Kommunikáció Tanszék</t>
  </si>
  <si>
    <t>Dr. Bartóki-Gönczy Balázs</t>
  </si>
  <si>
    <t>RNETB03</t>
  </si>
  <si>
    <t>RJITB07</t>
  </si>
  <si>
    <t>RARTB16</t>
  </si>
  <si>
    <t>Az Európai Elfogatóparancs és átadási eljárás</t>
  </si>
  <si>
    <t>Értékpapírjogi és tőkepiaci ismeretek</t>
  </si>
  <si>
    <t>Gyűlölet-bűncselekmények: bűnüldözés és bűnmegelőzés az Euróapi Unióban</t>
  </si>
  <si>
    <t>dr. Schubauerné dr. Hargitai Veronika</t>
  </si>
  <si>
    <t>RKRJB25</t>
  </si>
  <si>
    <t>RKRJB26</t>
  </si>
  <si>
    <t>RJITB06</t>
  </si>
  <si>
    <t>Humánerőforrás gazdálkodás</t>
  </si>
  <si>
    <t>Munkajog a gyakorlatban</t>
  </si>
  <si>
    <t>Vagyonjogi kérdések a rendészeti tevékenységben</t>
  </si>
  <si>
    <t>dr. Sipos Csilla</t>
  </si>
  <si>
    <t>Lőkiképzés 2.</t>
  </si>
  <si>
    <t xml:space="preserve">RBGVB36 </t>
  </si>
  <si>
    <t xml:space="preserve">RGBVB141 </t>
  </si>
  <si>
    <t>RBGVB136</t>
  </si>
  <si>
    <t>RBGVB137</t>
  </si>
  <si>
    <t>RBGVB138</t>
  </si>
  <si>
    <t>RBGVB139</t>
  </si>
  <si>
    <t>RBGVB144</t>
  </si>
  <si>
    <t>RBGVB145</t>
  </si>
  <si>
    <t>RBGVB146</t>
  </si>
  <si>
    <t>RBGVB147</t>
  </si>
  <si>
    <t>Bűnelemzés a modern bűnüldözésben</t>
  </si>
  <si>
    <t>A csúcstechnológiai bűnözés és nyomozása</t>
  </si>
  <si>
    <t>A bűnügyi hírszerzés gyakorlata 2. </t>
  </si>
  <si>
    <t>A bűnügyi hírszerzés gyakorlata 1. </t>
  </si>
  <si>
    <t>A bűnügyi hírszerzés gyakorlata 3. </t>
  </si>
  <si>
    <t>A környezeti bűncselekmények elleni nemzetközi és hazai fellépés</t>
  </si>
  <si>
    <t>Bankok biztonsága, védelmi megoldásai</t>
  </si>
  <si>
    <t>Kiberbűnözés elleni rendészeti fellépés</t>
  </si>
  <si>
    <t>Információvédelem kriptográfiával az ókortól napjainki</t>
  </si>
  <si>
    <t>Modern technológiák  - avuló jog</t>
  </si>
  <si>
    <t xml:space="preserve">Esettanulmányok a gazdasági bűncselekmények témaköréből </t>
  </si>
  <si>
    <t>Új típusú információszerzés a bűnüldözésben</t>
  </si>
  <si>
    <t>Dr. Gyaraki Réka</t>
  </si>
  <si>
    <t>dr. Gyaraki Réka</t>
  </si>
  <si>
    <t>Dr. Károlyi László</t>
  </si>
  <si>
    <t>Hauber György</t>
  </si>
  <si>
    <t xml:space="preserve">RBGVB134 </t>
  </si>
  <si>
    <t>RBGVB135</t>
  </si>
  <si>
    <t>Dr. Szekeres Bernadett</t>
  </si>
  <si>
    <t>Dr. Hauber György</t>
  </si>
  <si>
    <t>RKNIB39</t>
  </si>
  <si>
    <t>Robotzsaru 3.</t>
  </si>
  <si>
    <t xml:space="preserve">Robotzsaru 3. </t>
  </si>
  <si>
    <t>RKNIB40</t>
  </si>
  <si>
    <t>Robotzsaru 4. (bűnügyi)</t>
  </si>
  <si>
    <t>RKNIB42</t>
  </si>
  <si>
    <t xml:space="preserve">Robotzsaru 5. </t>
  </si>
  <si>
    <t>RKNIB43</t>
  </si>
  <si>
    <t>RBVTB72</t>
  </si>
  <si>
    <t xml:space="preserve">Bv. intézetek kriminalisztikája testközelben </t>
  </si>
  <si>
    <t>RFTTB05</t>
  </si>
  <si>
    <t>Környezet- és természet elleni bűncselekmények kriminálmetodikája</t>
  </si>
  <si>
    <t>Bűnügyi helyszínelés a gyakorlatban</t>
  </si>
  <si>
    <t>RKNIB38</t>
  </si>
  <si>
    <t>Kiscsoportok vezetése rendészeti közegben</t>
  </si>
  <si>
    <t>RMORB56</t>
  </si>
  <si>
    <t>RMORB79</t>
  </si>
  <si>
    <t>Atomerőművek biztonsága</t>
  </si>
  <si>
    <t>Személyvédelem</t>
  </si>
  <si>
    <t>Egyetemi Polgárőrség</t>
  </si>
  <si>
    <t>RRETB09</t>
  </si>
  <si>
    <t>RRETB11</t>
  </si>
  <si>
    <t>Sportrendészet</t>
  </si>
  <si>
    <t>Az Oroszországi Föderáció rendészeti rendszerei</t>
  </si>
  <si>
    <t>RVPTB142</t>
  </si>
  <si>
    <t>RVPTB143</t>
  </si>
  <si>
    <t>RVPTB145</t>
  </si>
  <si>
    <t>RVPTB56</t>
  </si>
  <si>
    <t>Bevételi hatóságok nemzetközi együttműködése</t>
  </si>
  <si>
    <t>Kockázatkezelés a rendvédelem területén</t>
  </si>
  <si>
    <t>Az emberi erőforrás, mint érték a rendészetben</t>
  </si>
  <si>
    <t>Vámellenőrzés a gyakorlatban – Záhonytól Brüsszelig</t>
  </si>
  <si>
    <t>RVPTB147</t>
  </si>
  <si>
    <t>dr. Balázs Zsolt</t>
  </si>
  <si>
    <t>RVPTB148</t>
  </si>
  <si>
    <t>RVPTB149</t>
  </si>
  <si>
    <t>RKBTB26</t>
  </si>
  <si>
    <t xml:space="preserve">Közlekedési büntetőjog </t>
  </si>
  <si>
    <t>Dr. Major Róbert</t>
  </si>
  <si>
    <t>Farkasné dr. Halász Henrietta</t>
  </si>
  <si>
    <t>Büntetés-végrehajtási Tanszék</t>
  </si>
  <si>
    <t>Dr. Czenczer Orsolya</t>
  </si>
  <si>
    <t>Dr. Regényi Kund Miklós</t>
  </si>
  <si>
    <t>dr. Deák József</t>
  </si>
  <si>
    <t>MÖRT</t>
  </si>
  <si>
    <t>dr. Kovács Sándor</t>
  </si>
  <si>
    <t>Dr. Suba László</t>
  </si>
  <si>
    <t xml:space="preserve">dr. Rottler Violetta </t>
  </si>
  <si>
    <t>RBVTB85A</t>
  </si>
  <si>
    <t>RBVTB86E</t>
  </si>
  <si>
    <t>Hungarian prisons in European context</t>
  </si>
  <si>
    <t>Prisons in Hungary</t>
  </si>
  <si>
    <t>RBÜEB07</t>
  </si>
  <si>
    <t>A vallomás műszeres ellenőrzése</t>
  </si>
  <si>
    <t>Dr. Budaházi Árpád</t>
  </si>
  <si>
    <t>A büntetőeljárás aktuális kihívásai</t>
  </si>
  <si>
    <t>Dr. Vári Vince</t>
  </si>
  <si>
    <t>Az állami büntetőhatalom elmélete és gyakorlata</t>
  </si>
  <si>
    <t>Dr. Horgos Lívia</t>
  </si>
  <si>
    <t>Gábor Németh</t>
  </si>
  <si>
    <t>RBÜAB16</t>
  </si>
  <si>
    <t>RBÜAB11</t>
  </si>
  <si>
    <t>RBÜAB14</t>
  </si>
  <si>
    <t>A bűnözés legújabb tendenciáinak büntetőjogi kihívásai</t>
  </si>
  <si>
    <t>A bűnhalmazatok gyakorlati problémái</t>
  </si>
  <si>
    <t>A büntetőjogszabály értelmezése</t>
  </si>
  <si>
    <t>Bűntetőjogi Tanszék</t>
  </si>
  <si>
    <t>Dr. Amberg Erzsébet</t>
  </si>
  <si>
    <t>Dr. Christián László</t>
  </si>
  <si>
    <t>RNYTB03</t>
  </si>
  <si>
    <t>RNYTB07</t>
  </si>
  <si>
    <t>A szolgálati kutya alkalmazása</t>
  </si>
  <si>
    <t>Rendészet és turizmusbiztonság</t>
  </si>
  <si>
    <t>Dr. Mátyás Szabolcs</t>
  </si>
  <si>
    <t>dr. Frigyer László</t>
  </si>
  <si>
    <t>RBÜEB08</t>
  </si>
  <si>
    <t>Krimináltechnikai Tanszék</t>
  </si>
  <si>
    <t>Krimináltaktikai Tanszék</t>
  </si>
  <si>
    <t>Robotzsaru 5.</t>
  </si>
  <si>
    <t>NPNBB17E</t>
  </si>
  <si>
    <t>RMORB04E</t>
  </si>
  <si>
    <t>RBÜEB10E</t>
  </si>
  <si>
    <t>RNYTB04E</t>
  </si>
  <si>
    <t>RKBTB25E</t>
  </si>
  <si>
    <t>RMTTB14E</t>
  </si>
  <si>
    <t>RFTTB02E</t>
  </si>
  <si>
    <t xml:space="preserve">Angol B2 nyelvvizsga felkészítő </t>
  </si>
  <si>
    <t>Kibernyomozói munka a terepen</t>
  </si>
  <si>
    <t>Nyílt és titkos információgyűjtés a kibertérben</t>
  </si>
  <si>
    <t>Adójog és adóztatás (pny) 2.</t>
  </si>
  <si>
    <t>Adójog és adóztatás (pny) 3.</t>
  </si>
  <si>
    <t>Adójog és adóztatás (pny) 4.</t>
  </si>
  <si>
    <t xml:space="preserve">RNETB04E </t>
  </si>
  <si>
    <t>RNYTB05E</t>
  </si>
  <si>
    <t>RBNYT06E</t>
  </si>
  <si>
    <t>Adójog és adóztatás (pny) 1.</t>
  </si>
  <si>
    <t>Rendészeti önkéntes gyakorlat</t>
  </si>
  <si>
    <t xml:space="preserve">Rendészeti menedzsment </t>
  </si>
  <si>
    <t>RRVTB08</t>
  </si>
  <si>
    <t>RRVTB09</t>
  </si>
  <si>
    <t>Dr. Kovács István</t>
  </si>
  <si>
    <t>Adójog és adóztatás  (pny)1.</t>
  </si>
  <si>
    <t>RBGVB48</t>
  </si>
  <si>
    <t>Department of Criminal Law</t>
  </si>
  <si>
    <t>Human resources as a value in law enforcement</t>
  </si>
  <si>
    <t>Adrienn Magasvári</t>
  </si>
  <si>
    <t>Lőkiképzés 2</t>
  </si>
  <si>
    <t>Rendészeti pedagógia</t>
  </si>
  <si>
    <t>Magyarország stratégiai dimenziói a múltban és ma</t>
  </si>
  <si>
    <t xml:space="preserve">Civilizációnk kihívásai </t>
  </si>
  <si>
    <t>Védelem és közszolgálat</t>
  </si>
  <si>
    <t xml:space="preserve">Állam- és Jogtörténeti Tanszék </t>
  </si>
  <si>
    <t>Prof. Dr. Nagyernyei-Szabó Ádám Sándor</t>
  </si>
  <si>
    <t>Hadászati Tanszék</t>
  </si>
  <si>
    <t>Dr. Jobbágy Zoltán</t>
  </si>
  <si>
    <t>Endre Nyitrai PhD</t>
  </si>
  <si>
    <t>Rucska András</t>
  </si>
  <si>
    <t>Dr. Nagy-Tóth Nikolett Ágnes</t>
  </si>
  <si>
    <t>Gergely Gárdonyi PhD</t>
  </si>
  <si>
    <t>RINYB52</t>
  </si>
  <si>
    <t>RINYB56</t>
  </si>
  <si>
    <t>Nagy Éva</t>
  </si>
  <si>
    <t>Drug Crime and its Social Aspects</t>
  </si>
  <si>
    <t>RKROM03E</t>
  </si>
  <si>
    <t>Dr. Máté Sivadó, PhD</t>
  </si>
  <si>
    <t>Dr. Simon Béla</t>
  </si>
  <si>
    <t>dr. Bodor László</t>
  </si>
  <si>
    <t>RBGVB149</t>
  </si>
  <si>
    <t xml:space="preserve">Mesterséges intelligencia alkalmazása </t>
  </si>
  <si>
    <t>Dr. Kovács Zoltán</t>
  </si>
  <si>
    <t>RKBTB58</t>
  </si>
  <si>
    <t xml:space="preserve">A vallás különös szerepe a közszolgálatban </t>
  </si>
  <si>
    <t>Dr. Tihanyi Miklós</t>
  </si>
  <si>
    <t>Orosz nyelv kezdőknek 1.</t>
  </si>
  <si>
    <t>Orosz nyelv haladóknak 1.</t>
  </si>
  <si>
    <t>Infokommunikációs eszközök (KIB)</t>
  </si>
  <si>
    <t>RBÜEB17</t>
  </si>
  <si>
    <t>HKHATA901</t>
  </si>
  <si>
    <t>ÁÁJTB05</t>
  </si>
  <si>
    <t>ÁÁJTB06</t>
  </si>
  <si>
    <t>RVPTB141</t>
  </si>
  <si>
    <t>Narkológia</t>
  </si>
  <si>
    <t>RVPTB140</t>
  </si>
  <si>
    <t>Tudatos adózás</t>
  </si>
  <si>
    <t>Dr. Magasvári Adrienn</t>
  </si>
  <si>
    <t xml:space="preserve">RVPTB145E </t>
  </si>
  <si>
    <t>Ludovika Fesztivál Szabadegyetem</t>
  </si>
  <si>
    <t>Dr. Mezei Kitti</t>
  </si>
  <si>
    <t>Dr. Csizner Zoltán</t>
  </si>
  <si>
    <t>RKNIB61-RKNIB68</t>
  </si>
  <si>
    <t>RRVTB11-RRVTB18</t>
  </si>
  <si>
    <t>Rendészeti szocializáció</t>
  </si>
  <si>
    <t>Tanulócsoport vezetői foglalkozás</t>
  </si>
  <si>
    <t>Krimináltaktikai és Kriminálmetodikai Tanszék</t>
  </si>
  <si>
    <t>Mátés Gábor</t>
  </si>
  <si>
    <t>Kiss Kálmán</t>
  </si>
  <si>
    <t>Idegenrendészeti Tanszék</t>
  </si>
  <si>
    <t>Kiberbűnözés Elleni Tanszék</t>
  </si>
  <si>
    <t>ÁNTK Emberi Erőforrás Tanszék</t>
  </si>
  <si>
    <t>dr. Bói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</si>
</sst>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rgb="FF00B050"/>
      <name val="Arial"/>
      <family val="2"/>
      <charset val="238"/>
    </font>
    <font>
      <sz val="12"/>
      <color rgb="FF00B05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</font>
    <font>
      <strike/>
      <sz val="12"/>
      <color theme="8" tint="-0.249977111117893"/>
      <name val="Arial"/>
      <family val="2"/>
      <charset val="238"/>
    </font>
    <font>
      <b/>
      <sz val="12"/>
      <color theme="8" tint="-0.249977111117893"/>
      <name val="Arial"/>
      <family val="2"/>
      <charset val="238"/>
    </font>
    <font>
      <strike/>
      <sz val="11"/>
      <color theme="8" tint="-0.249977111117893"/>
      <name val="Arial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9"/>
      <color rgb="FFFF0000"/>
      <name val="Verdana"/>
      <family val="2"/>
      <charset val="238"/>
    </font>
    <font>
      <b/>
      <sz val="13"/>
      <color rgb="FFFF0000"/>
      <name val="Arial"/>
      <family val="2"/>
      <charset val="238"/>
    </font>
    <font>
      <strike/>
      <sz val="12"/>
      <name val="Arial"/>
      <family val="2"/>
      <charset val="238"/>
    </font>
    <font>
      <strike/>
      <sz val="11"/>
      <name val="Arial"/>
      <family val="2"/>
      <charset val="238"/>
    </font>
    <font>
      <sz val="10"/>
      <name val="Verdana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</fills>
  <borders count="2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22" fillId="17" borderId="7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21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23" fillId="0" borderId="0"/>
    <xf numFmtId="0" fontId="3" fillId="0" borderId="0"/>
    <xf numFmtId="0" fontId="2" fillId="0" borderId="0"/>
    <xf numFmtId="0" fontId="24" fillId="0" borderId="0"/>
    <xf numFmtId="0" fontId="22" fillId="0" borderId="0"/>
    <xf numFmtId="0" fontId="23" fillId="0" borderId="0"/>
    <xf numFmtId="0" fontId="1" fillId="0" borderId="0"/>
  </cellStyleXfs>
  <cellXfs count="946">
    <xf numFmtId="0" fontId="0" fillId="0" borderId="0" xfId="0"/>
    <xf numFmtId="0" fontId="26" fillId="0" borderId="0" xfId="39" applyFont="1"/>
    <xf numFmtId="0" fontId="31" fillId="4" borderId="12" xfId="39" applyFont="1" applyFill="1" applyBorder="1" applyAlignment="1">
      <alignment horizontal="center"/>
    </xf>
    <xf numFmtId="0" fontId="32" fillId="4" borderId="13" xfId="39" applyFont="1" applyFill="1" applyBorder="1"/>
    <xf numFmtId="0" fontId="31" fillId="25" borderId="149" xfId="44" applyFont="1" applyFill="1" applyBorder="1" applyAlignment="1">
      <alignment horizontal="center"/>
    </xf>
    <xf numFmtId="0" fontId="31" fillId="4" borderId="61" xfId="39" applyFont="1" applyFill="1" applyBorder="1" applyAlignment="1">
      <alignment horizontal="center"/>
    </xf>
    <xf numFmtId="0" fontId="33" fillId="4" borderId="12" xfId="39" applyFont="1" applyFill="1" applyBorder="1"/>
    <xf numFmtId="0" fontId="33" fillId="4" borderId="13" xfId="39" applyFont="1" applyFill="1" applyBorder="1"/>
    <xf numFmtId="0" fontId="33" fillId="4" borderId="150" xfId="39" applyFont="1" applyFill="1" applyBorder="1"/>
    <xf numFmtId="0" fontId="32" fillId="0" borderId="73" xfId="39" applyFont="1" applyBorder="1"/>
    <xf numFmtId="0" fontId="32" fillId="0" borderId="75" xfId="39" applyFont="1" applyBorder="1"/>
    <xf numFmtId="0" fontId="32" fillId="0" borderId="0" xfId="39" applyFont="1"/>
    <xf numFmtId="0" fontId="33" fillId="0" borderId="72" xfId="39" applyFont="1" applyBorder="1" applyAlignment="1" applyProtection="1">
      <alignment horizontal="center" vertical="center"/>
      <protection locked="0"/>
    </xf>
    <xf numFmtId="0" fontId="33" fillId="25" borderId="73" xfId="39" applyFont="1" applyFill="1" applyBorder="1" applyAlignment="1">
      <alignment horizontal="center"/>
    </xf>
    <xf numFmtId="0" fontId="33" fillId="0" borderId="76" xfId="39" applyFont="1" applyBorder="1" applyProtection="1">
      <protection locked="0"/>
    </xf>
    <xf numFmtId="0" fontId="33" fillId="0" borderId="17" xfId="38" applyFont="1" applyBorder="1" applyAlignment="1" applyProtection="1">
      <alignment horizontal="center"/>
      <protection locked="0"/>
    </xf>
    <xf numFmtId="1" fontId="33" fillId="4" borderId="19" xfId="39" applyNumberFormat="1" applyFont="1" applyFill="1" applyBorder="1" applyAlignment="1">
      <alignment horizontal="center"/>
    </xf>
    <xf numFmtId="0" fontId="33" fillId="0" borderId="50" xfId="38" applyFont="1" applyBorder="1" applyAlignment="1" applyProtection="1">
      <alignment horizontal="center"/>
      <protection locked="0"/>
    </xf>
    <xf numFmtId="0" fontId="33" fillId="0" borderId="20" xfId="38" applyFont="1" applyBorder="1" applyAlignment="1" applyProtection="1">
      <alignment horizontal="center"/>
      <protection locked="0"/>
    </xf>
    <xf numFmtId="0" fontId="33" fillId="0" borderId="59" xfId="38" applyFont="1" applyBorder="1" applyAlignment="1" applyProtection="1">
      <alignment horizontal="center"/>
      <protection locked="0"/>
    </xf>
    <xf numFmtId="0" fontId="33" fillId="0" borderId="19" xfId="38" applyFont="1" applyBorder="1" applyAlignment="1" applyProtection="1">
      <alignment horizontal="center"/>
      <protection locked="0"/>
    </xf>
    <xf numFmtId="0" fontId="33" fillId="0" borderId="18" xfId="38" applyFont="1" applyBorder="1" applyAlignment="1" applyProtection="1">
      <alignment horizontal="center"/>
      <protection locked="0"/>
    </xf>
    <xf numFmtId="1" fontId="33" fillId="4" borderId="16" xfId="39" applyNumberFormat="1" applyFont="1" applyFill="1" applyBorder="1" applyAlignment="1">
      <alignment horizontal="center"/>
    </xf>
    <xf numFmtId="1" fontId="33" fillId="4" borderId="17" xfId="39" applyNumberFormat="1" applyFont="1" applyFill="1" applyBorder="1" applyAlignment="1">
      <alignment horizontal="center"/>
    </xf>
    <xf numFmtId="1" fontId="33" fillId="4" borderId="21" xfId="39" applyNumberFormat="1" applyFont="1" applyFill="1" applyBorder="1" applyAlignment="1">
      <alignment horizontal="center" vertical="center" shrinkToFit="1"/>
    </xf>
    <xf numFmtId="0" fontId="26" fillId="0" borderId="73" xfId="39" applyFont="1" applyBorder="1"/>
    <xf numFmtId="0" fontId="26" fillId="0" borderId="75" xfId="39" applyFont="1" applyBorder="1"/>
    <xf numFmtId="0" fontId="34" fillId="0" borderId="0" xfId="39" applyFont="1"/>
    <xf numFmtId="0" fontId="33" fillId="0" borderId="77" xfId="39" applyFont="1" applyBorder="1" applyAlignment="1" applyProtection="1">
      <alignment horizontal="center" vertical="center"/>
      <protection locked="0"/>
    </xf>
    <xf numFmtId="0" fontId="33" fillId="25" borderId="75" xfId="39" applyFont="1" applyFill="1" applyBorder="1" applyAlignment="1">
      <alignment horizontal="center"/>
    </xf>
    <xf numFmtId="0" fontId="33" fillId="0" borderId="76" xfId="39" applyFont="1" applyBorder="1" applyAlignment="1" applyProtection="1">
      <alignment horizontal="left"/>
      <protection locked="0"/>
    </xf>
    <xf numFmtId="0" fontId="33" fillId="0" borderId="155" xfId="39" applyFont="1" applyBorder="1" applyProtection="1">
      <protection locked="0"/>
    </xf>
    <xf numFmtId="0" fontId="33" fillId="0" borderId="17" xfId="39" applyFont="1" applyBorder="1" applyAlignment="1" applyProtection="1">
      <alignment horizontal="center"/>
      <protection locked="0"/>
    </xf>
    <xf numFmtId="0" fontId="33" fillId="0" borderId="19" xfId="39" applyFont="1" applyBorder="1" applyAlignment="1" applyProtection="1">
      <alignment horizontal="center"/>
      <protection locked="0"/>
    </xf>
    <xf numFmtId="0" fontId="33" fillId="0" borderId="22" xfId="39" applyFont="1" applyBorder="1" applyAlignment="1" applyProtection="1">
      <alignment horizontal="center"/>
      <protection locked="0"/>
    </xf>
    <xf numFmtId="0" fontId="33" fillId="0" borderId="20" xfId="39" applyFont="1" applyBorder="1" applyAlignment="1" applyProtection="1">
      <alignment horizontal="center"/>
      <protection locked="0"/>
    </xf>
    <xf numFmtId="0" fontId="33" fillId="0" borderId="18" xfId="39" applyFont="1" applyBorder="1" applyAlignment="1" applyProtection="1">
      <alignment horizontal="center"/>
      <protection locked="0"/>
    </xf>
    <xf numFmtId="0" fontId="33" fillId="0" borderId="59" xfId="39" applyFont="1" applyBorder="1" applyAlignment="1" applyProtection="1">
      <alignment horizontal="center"/>
      <protection locked="0"/>
    </xf>
    <xf numFmtId="0" fontId="33" fillId="31" borderId="17" xfId="39" applyFont="1" applyFill="1" applyBorder="1" applyAlignment="1" applyProtection="1">
      <alignment horizontal="center"/>
      <protection locked="0"/>
    </xf>
    <xf numFmtId="1" fontId="33" fillId="32" borderId="19" xfId="39" applyNumberFormat="1" applyFont="1" applyFill="1" applyBorder="1" applyAlignment="1">
      <alignment horizontal="center"/>
    </xf>
    <xf numFmtId="0" fontId="33" fillId="31" borderId="19" xfId="39" applyFont="1" applyFill="1" applyBorder="1" applyAlignment="1" applyProtection="1">
      <alignment horizontal="center"/>
      <protection locked="0"/>
    </xf>
    <xf numFmtId="0" fontId="33" fillId="31" borderId="22" xfId="39" applyFont="1" applyFill="1" applyBorder="1" applyAlignment="1" applyProtection="1">
      <alignment horizontal="center"/>
      <protection locked="0"/>
    </xf>
    <xf numFmtId="0" fontId="33" fillId="31" borderId="20" xfId="39" applyFont="1" applyFill="1" applyBorder="1" applyAlignment="1" applyProtection="1">
      <alignment horizontal="center"/>
      <protection locked="0"/>
    </xf>
    <xf numFmtId="0" fontId="33" fillId="31" borderId="18" xfId="39" applyFont="1" applyFill="1" applyBorder="1" applyAlignment="1" applyProtection="1">
      <alignment horizontal="center"/>
      <protection locked="0"/>
    </xf>
    <xf numFmtId="0" fontId="33" fillId="31" borderId="59" xfId="39" applyFont="1" applyFill="1" applyBorder="1" applyAlignment="1" applyProtection="1">
      <alignment horizontal="center"/>
      <protection locked="0"/>
    </xf>
    <xf numFmtId="0" fontId="33" fillId="31" borderId="17" xfId="38" applyFont="1" applyFill="1" applyBorder="1" applyAlignment="1" applyProtection="1">
      <alignment horizontal="center"/>
      <protection locked="0"/>
    </xf>
    <xf numFmtId="0" fontId="33" fillId="31" borderId="19" xfId="38" applyFont="1" applyFill="1" applyBorder="1" applyAlignment="1" applyProtection="1">
      <alignment horizontal="center"/>
      <protection locked="0"/>
    </xf>
    <xf numFmtId="0" fontId="33" fillId="31" borderId="20" xfId="38" applyFont="1" applyFill="1" applyBorder="1" applyAlignment="1" applyProtection="1">
      <alignment horizontal="center"/>
      <protection locked="0"/>
    </xf>
    <xf numFmtId="0" fontId="33" fillId="33" borderId="76" xfId="39" applyFont="1" applyFill="1" applyBorder="1" applyProtection="1">
      <protection locked="0"/>
    </xf>
    <xf numFmtId="0" fontId="33" fillId="33" borderId="17" xfId="38" applyFont="1" applyFill="1" applyBorder="1" applyAlignment="1" applyProtection="1">
      <alignment horizontal="center"/>
      <protection locked="0"/>
    </xf>
    <xf numFmtId="1" fontId="33" fillId="34" borderId="19" xfId="39" applyNumberFormat="1" applyFont="1" applyFill="1" applyBorder="1" applyAlignment="1">
      <alignment horizontal="center"/>
    </xf>
    <xf numFmtId="0" fontId="33" fillId="33" borderId="18" xfId="38" applyFont="1" applyFill="1" applyBorder="1" applyAlignment="1" applyProtection="1">
      <alignment horizontal="center"/>
      <protection locked="0"/>
    </xf>
    <xf numFmtId="0" fontId="35" fillId="33" borderId="17" xfId="38" applyFont="1" applyFill="1" applyBorder="1" applyAlignment="1" applyProtection="1">
      <alignment horizontal="center"/>
      <protection locked="0"/>
    </xf>
    <xf numFmtId="1" fontId="35" fillId="34" borderId="19" xfId="39" applyNumberFormat="1" applyFont="1" applyFill="1" applyBorder="1" applyAlignment="1">
      <alignment horizontal="center"/>
    </xf>
    <xf numFmtId="0" fontId="35" fillId="33" borderId="18" xfId="38" applyFont="1" applyFill="1" applyBorder="1" applyAlignment="1" applyProtection="1">
      <alignment horizontal="center"/>
      <protection locked="0"/>
    </xf>
    <xf numFmtId="0" fontId="33" fillId="33" borderId="50" xfId="38" applyFont="1" applyFill="1" applyBorder="1" applyAlignment="1" applyProtection="1">
      <alignment horizontal="center"/>
      <protection locked="0"/>
    </xf>
    <xf numFmtId="0" fontId="33" fillId="33" borderId="72" xfId="39" applyFont="1" applyFill="1" applyBorder="1" applyAlignment="1" applyProtection="1">
      <alignment horizontal="center" vertical="center"/>
      <protection locked="0"/>
    </xf>
    <xf numFmtId="0" fontId="33" fillId="0" borderId="73" xfId="39" applyFont="1" applyBorder="1"/>
    <xf numFmtId="0" fontId="33" fillId="0" borderId="75" xfId="39" applyFont="1" applyBorder="1"/>
    <xf numFmtId="0" fontId="36" fillId="33" borderId="17" xfId="38" applyFont="1" applyFill="1" applyBorder="1" applyAlignment="1" applyProtection="1">
      <alignment horizontal="center"/>
      <protection locked="0"/>
    </xf>
    <xf numFmtId="1" fontId="36" fillId="34" borderId="19" xfId="39" applyNumberFormat="1" applyFont="1" applyFill="1" applyBorder="1" applyAlignment="1">
      <alignment horizontal="center"/>
    </xf>
    <xf numFmtId="0" fontId="37" fillId="33" borderId="17" xfId="38" applyFont="1" applyFill="1" applyBorder="1" applyAlignment="1" applyProtection="1">
      <alignment horizontal="center"/>
      <protection locked="0"/>
    </xf>
    <xf numFmtId="1" fontId="37" fillId="34" borderId="19" xfId="39" applyNumberFormat="1" applyFont="1" applyFill="1" applyBorder="1" applyAlignment="1">
      <alignment horizontal="center"/>
    </xf>
    <xf numFmtId="0" fontId="37" fillId="33" borderId="18" xfId="38" applyFont="1" applyFill="1" applyBorder="1" applyAlignment="1" applyProtection="1">
      <alignment horizontal="center"/>
      <protection locked="0"/>
    </xf>
    <xf numFmtId="0" fontId="35" fillId="0" borderId="17" xfId="38" applyFont="1" applyBorder="1" applyAlignment="1" applyProtection="1">
      <alignment horizontal="center"/>
      <protection locked="0"/>
    </xf>
    <xf numFmtId="1" fontId="35" fillId="4" borderId="19" xfId="39" applyNumberFormat="1" applyFont="1" applyFill="1" applyBorder="1" applyAlignment="1">
      <alignment horizontal="center"/>
    </xf>
    <xf numFmtId="0" fontId="35" fillId="0" borderId="18" xfId="38" applyFont="1" applyBorder="1" applyAlignment="1" applyProtection="1">
      <alignment horizontal="center"/>
      <protection locked="0"/>
    </xf>
    <xf numFmtId="0" fontId="33" fillId="0" borderId="78" xfId="39" applyFont="1" applyBorder="1" applyProtection="1">
      <protection locked="0"/>
    </xf>
    <xf numFmtId="0" fontId="33" fillId="0" borderId="76" xfId="0" applyFont="1" applyBorder="1" applyAlignment="1" applyProtection="1">
      <alignment vertical="center" shrinkToFit="1"/>
      <protection locked="0"/>
    </xf>
    <xf numFmtId="0" fontId="27" fillId="0" borderId="17" xfId="38" applyFont="1" applyBorder="1" applyAlignment="1" applyProtection="1">
      <alignment horizontal="center"/>
      <protection locked="0"/>
    </xf>
    <xf numFmtId="0" fontId="33" fillId="0" borderId="156" xfId="39" applyFont="1" applyBorder="1" applyProtection="1">
      <protection locked="0"/>
    </xf>
    <xf numFmtId="0" fontId="33" fillId="0" borderId="157" xfId="39" applyFont="1" applyBorder="1" applyProtection="1">
      <protection locked="0"/>
    </xf>
    <xf numFmtId="0" fontId="36" fillId="0" borderId="17" xfId="38" applyFont="1" applyBorder="1" applyAlignment="1" applyProtection="1">
      <alignment horizontal="center"/>
      <protection locked="0"/>
    </xf>
    <xf numFmtId="1" fontId="36" fillId="4" borderId="19" xfId="39" applyNumberFormat="1" applyFont="1" applyFill="1" applyBorder="1" applyAlignment="1">
      <alignment horizontal="center"/>
    </xf>
    <xf numFmtId="0" fontId="36" fillId="0" borderId="18" xfId="38" applyFont="1" applyBorder="1" applyAlignment="1" applyProtection="1">
      <alignment horizontal="center"/>
      <protection locked="0"/>
    </xf>
    <xf numFmtId="0" fontId="37" fillId="0" borderId="17" xfId="38" applyFont="1" applyBorder="1" applyAlignment="1" applyProtection="1">
      <alignment horizontal="center"/>
      <protection locked="0"/>
    </xf>
    <xf numFmtId="1" fontId="37" fillId="4" borderId="19" xfId="39" applyNumberFormat="1" applyFont="1" applyFill="1" applyBorder="1" applyAlignment="1">
      <alignment horizontal="center"/>
    </xf>
    <xf numFmtId="0" fontId="32" fillId="4" borderId="23" xfId="39" applyFont="1" applyFill="1" applyBorder="1" applyAlignment="1">
      <alignment horizontal="left"/>
    </xf>
    <xf numFmtId="0" fontId="32" fillId="4" borderId="10" xfId="39" applyFont="1" applyFill="1" applyBorder="1"/>
    <xf numFmtId="0" fontId="29" fillId="4" borderId="147" xfId="39" applyFont="1" applyFill="1" applyBorder="1" applyAlignment="1">
      <alignment horizontal="center"/>
    </xf>
    <xf numFmtId="1" fontId="27" fillId="4" borderId="11" xfId="39" applyNumberFormat="1" applyFont="1" applyFill="1" applyBorder="1" applyAlignment="1">
      <alignment horizontal="center"/>
    </xf>
    <xf numFmtId="0" fontId="27" fillId="4" borderId="29" xfId="39" applyFont="1" applyFill="1" applyBorder="1" applyAlignment="1">
      <alignment horizontal="center"/>
    </xf>
    <xf numFmtId="1" fontId="27" fillId="4" borderId="151" xfId="39" applyNumberFormat="1" applyFont="1" applyFill="1" applyBorder="1" applyAlignment="1">
      <alignment horizontal="center"/>
    </xf>
    <xf numFmtId="0" fontId="27" fillId="4" borderId="25" xfId="39" applyFont="1" applyFill="1" applyBorder="1" applyAlignment="1">
      <alignment horizontal="center"/>
    </xf>
    <xf numFmtId="0" fontId="38" fillId="4" borderId="26" xfId="39" applyFont="1" applyFill="1" applyBorder="1"/>
    <xf numFmtId="0" fontId="27" fillId="4" borderId="0" xfId="39" applyFont="1" applyFill="1" applyAlignment="1">
      <alignment horizontal="center"/>
    </xf>
    <xf numFmtId="0" fontId="33" fillId="4" borderId="30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33" fillId="4" borderId="31" xfId="0" applyFont="1" applyFill="1" applyBorder="1" applyAlignment="1">
      <alignment horizontal="center" vertical="center" wrapText="1"/>
    </xf>
    <xf numFmtId="1" fontId="33" fillId="0" borderId="20" xfId="39" applyNumberFormat="1" applyFont="1" applyBorder="1" applyAlignment="1" applyProtection="1">
      <alignment horizontal="center"/>
      <protection locked="0"/>
    </xf>
    <xf numFmtId="1" fontId="33" fillId="0" borderId="19" xfId="39" applyNumberFormat="1" applyFont="1" applyBorder="1" applyAlignment="1" applyProtection="1">
      <alignment horizontal="center"/>
      <protection locked="0"/>
    </xf>
    <xf numFmtId="0" fontId="33" fillId="4" borderId="19" xfId="39" applyFont="1" applyFill="1" applyBorder="1" applyAlignment="1">
      <alignment horizontal="center"/>
    </xf>
    <xf numFmtId="1" fontId="33" fillId="0" borderId="18" xfId="39" applyNumberFormat="1" applyFont="1" applyBorder="1" applyAlignment="1" applyProtection="1">
      <alignment horizontal="center"/>
      <protection locked="0"/>
    </xf>
    <xf numFmtId="1" fontId="33" fillId="0" borderId="21" xfId="39" applyNumberFormat="1" applyFont="1" applyBorder="1" applyAlignment="1" applyProtection="1">
      <alignment horizontal="center"/>
      <protection locked="0"/>
    </xf>
    <xf numFmtId="0" fontId="33" fillId="0" borderId="77" xfId="44" applyFont="1" applyBorder="1" applyAlignment="1" applyProtection="1">
      <alignment horizontal="center" vertical="center"/>
      <protection locked="0"/>
    </xf>
    <xf numFmtId="0" fontId="33" fillId="0" borderId="76" xfId="44" applyFont="1" applyBorder="1" applyProtection="1">
      <protection locked="0"/>
    </xf>
    <xf numFmtId="1" fontId="33" fillId="4" borderId="33" xfId="39" applyNumberFormat="1" applyFont="1" applyFill="1" applyBorder="1" applyAlignment="1">
      <alignment horizontal="center"/>
    </xf>
    <xf numFmtId="0" fontId="33" fillId="4" borderId="35" xfId="39" applyFont="1" applyFill="1" applyBorder="1" applyAlignment="1">
      <alignment horizontal="left" vertical="center" wrapText="1"/>
    </xf>
    <xf numFmtId="0" fontId="33" fillId="4" borderId="36" xfId="39" applyFont="1" applyFill="1" applyBorder="1" applyAlignment="1">
      <alignment horizontal="center"/>
    </xf>
    <xf numFmtId="0" fontId="27" fillId="4" borderId="37" xfId="39" applyFont="1" applyFill="1" applyBorder="1" applyAlignment="1">
      <alignment horizontal="center"/>
    </xf>
    <xf numFmtId="1" fontId="27" fillId="4" borderId="36" xfId="39" applyNumberFormat="1" applyFont="1" applyFill="1" applyBorder="1" applyAlignment="1">
      <alignment horizontal="center"/>
    </xf>
    <xf numFmtId="1" fontId="27" fillId="4" borderId="38" xfId="39" applyNumberFormat="1" applyFont="1" applyFill="1" applyBorder="1" applyAlignment="1">
      <alignment horizontal="center"/>
    </xf>
    <xf numFmtId="0" fontId="27" fillId="4" borderId="24" xfId="39" applyFont="1" applyFill="1" applyBorder="1" applyAlignment="1">
      <alignment horizontal="center"/>
    </xf>
    <xf numFmtId="1" fontId="27" fillId="4" borderId="39" xfId="39" applyNumberFormat="1" applyFont="1" applyFill="1" applyBorder="1" applyAlignment="1">
      <alignment horizontal="center"/>
    </xf>
    <xf numFmtId="1" fontId="27" fillId="4" borderId="35" xfId="39" applyNumberFormat="1" applyFont="1" applyFill="1" applyBorder="1" applyAlignment="1">
      <alignment horizontal="center"/>
    </xf>
    <xf numFmtId="1" fontId="33" fillId="4" borderId="36" xfId="39" applyNumberFormat="1" applyFont="1" applyFill="1" applyBorder="1" applyAlignment="1">
      <alignment horizontal="center"/>
    </xf>
    <xf numFmtId="1" fontId="27" fillId="4" borderId="58" xfId="39" applyNumberFormat="1" applyFont="1" applyFill="1" applyBorder="1" applyAlignment="1">
      <alignment horizontal="center"/>
    </xf>
    <xf numFmtId="0" fontId="39" fillId="0" borderId="0" xfId="39" applyFont="1"/>
    <xf numFmtId="0" fontId="39" fillId="24" borderId="35" xfId="39" applyFont="1" applyFill="1" applyBorder="1" applyAlignment="1">
      <alignment horizontal="left" vertical="center" wrapText="1"/>
    </xf>
    <xf numFmtId="0" fontId="39" fillId="24" borderId="36" xfId="39" applyFont="1" applyFill="1" applyBorder="1" applyAlignment="1">
      <alignment horizontal="center"/>
    </xf>
    <xf numFmtId="0" fontId="29" fillId="29" borderId="38" xfId="39" applyFont="1" applyFill="1" applyBorder="1" applyAlignment="1">
      <alignment horizontal="center" vertical="center"/>
    </xf>
    <xf numFmtId="1" fontId="27" fillId="29" borderId="36" xfId="0" applyNumberFormat="1" applyFont="1" applyFill="1" applyBorder="1" applyAlignment="1">
      <alignment horizontal="center" vertical="center"/>
    </xf>
    <xf numFmtId="0" fontId="27" fillId="30" borderId="29" xfId="39" applyFont="1" applyFill="1" applyBorder="1" applyAlignment="1">
      <alignment horizontal="center" vertical="center"/>
    </xf>
    <xf numFmtId="1" fontId="27" fillId="29" borderId="58" xfId="0" applyNumberFormat="1" applyFont="1" applyFill="1" applyBorder="1" applyAlignment="1">
      <alignment horizontal="center" vertical="center"/>
    </xf>
    <xf numFmtId="1" fontId="33" fillId="4" borderId="15" xfId="39" applyNumberFormat="1" applyFont="1" applyFill="1" applyBorder="1" applyAlignment="1">
      <alignment horizontal="center"/>
    </xf>
    <xf numFmtId="1" fontId="33" fillId="4" borderId="19" xfId="39" applyNumberFormat="1" applyFont="1" applyFill="1" applyBorder="1" applyAlignment="1">
      <alignment horizontal="center" vertical="center"/>
    </xf>
    <xf numFmtId="0" fontId="38" fillId="25" borderId="75" xfId="44" applyFont="1" applyFill="1" applyBorder="1" applyAlignment="1">
      <alignment horizontal="center"/>
    </xf>
    <xf numFmtId="0" fontId="38" fillId="25" borderId="80" xfId="44" applyFont="1" applyFill="1" applyBorder="1" applyAlignment="1">
      <alignment horizontal="center"/>
    </xf>
    <xf numFmtId="1" fontId="33" fillId="0" borderId="33" xfId="39" applyNumberFormat="1" applyFont="1" applyBorder="1" applyAlignment="1" applyProtection="1">
      <alignment horizontal="center"/>
      <protection locked="0"/>
    </xf>
    <xf numFmtId="1" fontId="33" fillId="0" borderId="34" xfId="39" applyNumberFormat="1" applyFont="1" applyBorder="1" applyAlignment="1" applyProtection="1">
      <alignment horizontal="center"/>
      <protection locked="0"/>
    </xf>
    <xf numFmtId="1" fontId="33" fillId="0" borderId="104" xfId="39" applyNumberFormat="1" applyFont="1" applyBorder="1" applyAlignment="1" applyProtection="1">
      <alignment horizontal="center"/>
      <protection locked="0"/>
    </xf>
    <xf numFmtId="1" fontId="33" fillId="4" borderId="75" xfId="39" applyNumberFormat="1" applyFont="1" applyFill="1" applyBorder="1" applyAlignment="1">
      <alignment horizontal="center"/>
    </xf>
    <xf numFmtId="1" fontId="33" fillId="0" borderId="75" xfId="39" applyNumberFormat="1" applyFont="1" applyBorder="1" applyAlignment="1" applyProtection="1">
      <alignment horizontal="center"/>
      <protection locked="0"/>
    </xf>
    <xf numFmtId="1" fontId="33" fillId="0" borderId="76" xfId="39" applyNumberFormat="1" applyFont="1" applyBorder="1" applyAlignment="1" applyProtection="1">
      <alignment horizontal="center"/>
      <protection locked="0"/>
    </xf>
    <xf numFmtId="0" fontId="34" fillId="0" borderId="75" xfId="39" applyFont="1" applyBorder="1"/>
    <xf numFmtId="0" fontId="33" fillId="4" borderId="144" xfId="39" applyFont="1" applyFill="1" applyBorder="1"/>
    <xf numFmtId="0" fontId="33" fillId="4" borderId="145" xfId="39" applyFont="1" applyFill="1" applyBorder="1"/>
    <xf numFmtId="0" fontId="33" fillId="0" borderId="86" xfId="44" applyFont="1" applyBorder="1" applyAlignment="1" applyProtection="1">
      <alignment horizontal="center" vertical="center"/>
      <protection locked="0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5" xfId="39" applyFont="1" applyFill="1" applyBorder="1"/>
    <xf numFmtId="0" fontId="33" fillId="0" borderId="15" xfId="0" applyFont="1" applyBorder="1" applyAlignment="1" applyProtection="1">
      <alignment horizontal="left" vertical="center" wrapText="1"/>
      <protection locked="0"/>
    </xf>
    <xf numFmtId="1" fontId="33" fillId="0" borderId="79" xfId="39" applyNumberFormat="1" applyFont="1" applyBorder="1" applyAlignment="1" applyProtection="1">
      <alignment horizontal="center"/>
      <protection locked="0"/>
    </xf>
    <xf numFmtId="0" fontId="33" fillId="0" borderId="79" xfId="39" applyFont="1" applyBorder="1" applyAlignment="1" applyProtection="1">
      <alignment horizontal="center"/>
      <protection locked="0"/>
    </xf>
    <xf numFmtId="0" fontId="33" fillId="0" borderId="40" xfId="0" applyFont="1" applyBorder="1" applyAlignment="1" applyProtection="1">
      <alignment horizontal="left" vertical="center" wrapText="1"/>
      <protection locked="0"/>
    </xf>
    <xf numFmtId="0" fontId="33" fillId="4" borderId="43" xfId="39" applyFont="1" applyFill="1" applyBorder="1"/>
    <xf numFmtId="0" fontId="33" fillId="4" borderId="44" xfId="39" applyFont="1" applyFill="1" applyBorder="1"/>
    <xf numFmtId="0" fontId="33" fillId="4" borderId="45" xfId="39" applyFont="1" applyFill="1" applyBorder="1"/>
    <xf numFmtId="0" fontId="33" fillId="4" borderId="41" xfId="39" applyFont="1" applyFill="1" applyBorder="1"/>
    <xf numFmtId="0" fontId="33" fillId="4" borderId="42" xfId="39" applyFont="1" applyFill="1" applyBorder="1"/>
    <xf numFmtId="0" fontId="33" fillId="4" borderId="48" xfId="39" applyFont="1" applyFill="1" applyBorder="1"/>
    <xf numFmtId="0" fontId="33" fillId="4" borderId="49" xfId="39" applyFont="1" applyFill="1" applyBorder="1"/>
    <xf numFmtId="0" fontId="33" fillId="4" borderId="16" xfId="39" applyFont="1" applyFill="1" applyBorder="1" applyAlignment="1">
      <alignment horizontal="center"/>
    </xf>
    <xf numFmtId="0" fontId="38" fillId="4" borderId="19" xfId="39" applyFont="1" applyFill="1" applyBorder="1" applyAlignment="1">
      <alignment horizontal="center"/>
    </xf>
    <xf numFmtId="0" fontId="33" fillId="4" borderId="19" xfId="39" applyFont="1" applyFill="1" applyBorder="1"/>
    <xf numFmtId="1" fontId="33" fillId="4" borderId="22" xfId="39" applyNumberFormat="1" applyFont="1" applyFill="1" applyBorder="1" applyAlignment="1">
      <alignment horizontal="center"/>
    </xf>
    <xf numFmtId="1" fontId="33" fillId="4" borderId="50" xfId="39" applyNumberFormat="1" applyFont="1" applyFill="1" applyBorder="1" applyAlignment="1">
      <alignment horizontal="center"/>
    </xf>
    <xf numFmtId="1" fontId="33" fillId="4" borderId="18" xfId="39" applyNumberFormat="1" applyFont="1" applyFill="1" applyBorder="1" applyAlignment="1">
      <alignment horizontal="center"/>
    </xf>
    <xf numFmtId="1" fontId="33" fillId="4" borderId="51" xfId="39" applyNumberFormat="1" applyFont="1" applyFill="1" applyBorder="1" applyAlignment="1">
      <alignment horizontal="center"/>
    </xf>
    <xf numFmtId="1" fontId="33" fillId="4" borderId="21" xfId="39" applyNumberFormat="1" applyFont="1" applyFill="1" applyBorder="1"/>
    <xf numFmtId="0" fontId="33" fillId="4" borderId="16" xfId="39" applyFont="1" applyFill="1" applyBorder="1" applyAlignment="1">
      <alignment horizontal="left"/>
    </xf>
    <xf numFmtId="0" fontId="38" fillId="4" borderId="19" xfId="39" applyFont="1" applyFill="1" applyBorder="1"/>
    <xf numFmtId="0" fontId="33" fillId="4" borderId="22" xfId="39" applyFont="1" applyFill="1" applyBorder="1"/>
    <xf numFmtId="0" fontId="33" fillId="4" borderId="50" xfId="39" applyFont="1" applyFill="1" applyBorder="1"/>
    <xf numFmtId="0" fontId="33" fillId="4" borderId="17" xfId="39" applyFont="1" applyFill="1" applyBorder="1"/>
    <xf numFmtId="0" fontId="33" fillId="4" borderId="51" xfId="39" applyFont="1" applyFill="1" applyBorder="1"/>
    <xf numFmtId="0" fontId="33" fillId="4" borderId="32" xfId="39" applyFont="1" applyFill="1" applyBorder="1" applyAlignment="1">
      <alignment horizontal="left"/>
    </xf>
    <xf numFmtId="0" fontId="38" fillId="4" borderId="33" xfId="39" applyFont="1" applyFill="1" applyBorder="1" applyAlignment="1">
      <alignment horizontal="center"/>
    </xf>
    <xf numFmtId="0" fontId="33" fillId="4" borderId="33" xfId="39" applyFont="1" applyFill="1" applyBorder="1"/>
    <xf numFmtId="1" fontId="33" fillId="4" borderId="52" xfId="39" applyNumberFormat="1" applyFont="1" applyFill="1" applyBorder="1" applyAlignment="1">
      <alignment horizontal="center"/>
    </xf>
    <xf numFmtId="1" fontId="33" fillId="4" borderId="28" xfId="39" applyNumberFormat="1" applyFont="1" applyFill="1" applyBorder="1" applyAlignment="1">
      <alignment horizontal="center"/>
    </xf>
    <xf numFmtId="1" fontId="33" fillId="4" borderId="34" xfId="39" applyNumberFormat="1" applyFont="1" applyFill="1" applyBorder="1" applyAlignment="1">
      <alignment horizontal="center"/>
    </xf>
    <xf numFmtId="1" fontId="33" fillId="4" borderId="27" xfId="39" applyNumberFormat="1" applyFont="1" applyFill="1" applyBorder="1" applyAlignment="1">
      <alignment horizontal="center"/>
    </xf>
    <xf numFmtId="1" fontId="33" fillId="4" borderId="184" xfId="39" applyNumberFormat="1" applyFont="1" applyFill="1" applyBorder="1" applyAlignment="1">
      <alignment horizontal="center"/>
    </xf>
    <xf numFmtId="0" fontId="33" fillId="4" borderId="173" xfId="39" applyFont="1" applyFill="1" applyBorder="1" applyAlignment="1">
      <alignment horizontal="left"/>
    </xf>
    <xf numFmtId="0" fontId="38" fillId="4" borderId="191" xfId="39" applyFont="1" applyFill="1" applyBorder="1" applyAlignment="1">
      <alignment horizontal="center"/>
    </xf>
    <xf numFmtId="0" fontId="27" fillId="4" borderId="191" xfId="39" applyFont="1" applyFill="1" applyBorder="1"/>
    <xf numFmtId="1" fontId="33" fillId="4" borderId="191" xfId="39" applyNumberFormat="1" applyFont="1" applyFill="1" applyBorder="1" applyAlignment="1">
      <alignment horizontal="center"/>
    </xf>
    <xf numFmtId="1" fontId="33" fillId="4" borderId="192" xfId="39" applyNumberFormat="1" applyFont="1" applyFill="1" applyBorder="1" applyAlignment="1">
      <alignment horizontal="center"/>
    </xf>
    <xf numFmtId="1" fontId="33" fillId="4" borderId="193" xfId="39" applyNumberFormat="1" applyFont="1" applyFill="1" applyBorder="1" applyAlignment="1">
      <alignment horizontal="center"/>
    </xf>
    <xf numFmtId="1" fontId="33" fillId="4" borderId="194" xfId="39" applyNumberFormat="1" applyFont="1" applyFill="1" applyBorder="1" applyAlignment="1">
      <alignment horizontal="center"/>
    </xf>
    <xf numFmtId="1" fontId="33" fillId="4" borderId="195" xfId="39" applyNumberFormat="1" applyFont="1" applyFill="1" applyBorder="1" applyAlignment="1">
      <alignment horizontal="center"/>
    </xf>
    <xf numFmtId="1" fontId="33" fillId="4" borderId="196" xfId="39" applyNumberFormat="1" applyFont="1" applyFill="1" applyBorder="1"/>
    <xf numFmtId="0" fontId="33" fillId="0" borderId="34" xfId="38" applyFont="1" applyBorder="1" applyAlignment="1" applyProtection="1">
      <alignment horizontal="center"/>
      <protection locked="0"/>
    </xf>
    <xf numFmtId="0" fontId="33" fillId="0" borderId="28" xfId="38" applyFont="1" applyBorder="1" applyAlignment="1" applyProtection="1">
      <alignment horizontal="center"/>
      <protection locked="0"/>
    </xf>
    <xf numFmtId="0" fontId="33" fillId="4" borderId="33" xfId="39" applyFont="1" applyFill="1" applyBorder="1" applyAlignment="1">
      <alignment horizontal="center"/>
    </xf>
    <xf numFmtId="1" fontId="33" fillId="4" borderId="185" xfId="39" applyNumberFormat="1" applyFont="1" applyFill="1" applyBorder="1" applyAlignment="1">
      <alignment horizontal="center" vertical="center" shrinkToFit="1"/>
    </xf>
    <xf numFmtId="0" fontId="26" fillId="0" borderId="77" xfId="44" applyFont="1" applyBorder="1" applyAlignment="1" applyProtection="1">
      <alignment horizontal="center" vertical="center"/>
      <protection locked="0"/>
    </xf>
    <xf numFmtId="0" fontId="26" fillId="37" borderId="79" xfId="39" applyFont="1" applyFill="1" applyBorder="1" applyAlignment="1">
      <alignment horizontal="center"/>
    </xf>
    <xf numFmtId="0" fontId="33" fillId="38" borderId="208" xfId="38" applyFont="1" applyFill="1" applyBorder="1" applyAlignment="1" applyProtection="1">
      <alignment horizontal="center"/>
      <protection locked="0"/>
    </xf>
    <xf numFmtId="1" fontId="33" fillId="39" borderId="209" xfId="39" applyNumberFormat="1" applyFont="1" applyFill="1" applyBorder="1" applyAlignment="1">
      <alignment horizontal="center"/>
    </xf>
    <xf numFmtId="0" fontId="33" fillId="0" borderId="208" xfId="38" applyFont="1" applyBorder="1" applyAlignment="1" applyProtection="1">
      <alignment horizontal="center"/>
      <protection locked="0"/>
    </xf>
    <xf numFmtId="0" fontId="33" fillId="0" borderId="210" xfId="38" applyFont="1" applyBorder="1" applyAlignment="1" applyProtection="1">
      <alignment horizontal="center"/>
      <protection locked="0"/>
    </xf>
    <xf numFmtId="0" fontId="33" fillId="0" borderId="211" xfId="38" applyFont="1" applyBorder="1" applyAlignment="1" applyProtection="1">
      <alignment horizontal="center"/>
      <protection locked="0"/>
    </xf>
    <xf numFmtId="0" fontId="33" fillId="0" borderId="212" xfId="38" applyFont="1" applyBorder="1" applyAlignment="1" applyProtection="1">
      <alignment horizontal="center"/>
      <protection locked="0"/>
    </xf>
    <xf numFmtId="0" fontId="33" fillId="0" borderId="213" xfId="38" applyFont="1" applyBorder="1" applyAlignment="1" applyProtection="1">
      <alignment horizontal="center"/>
      <protection locked="0"/>
    </xf>
    <xf numFmtId="1" fontId="33" fillId="39" borderId="214" xfId="39" applyNumberFormat="1" applyFont="1" applyFill="1" applyBorder="1" applyAlignment="1">
      <alignment horizontal="center"/>
    </xf>
    <xf numFmtId="0" fontId="33" fillId="41" borderId="75" xfId="0" applyFont="1" applyFill="1" applyBorder="1"/>
    <xf numFmtId="0" fontId="33" fillId="41" borderId="75" xfId="39" applyFont="1" applyFill="1" applyBorder="1"/>
    <xf numFmtId="0" fontId="33" fillId="0" borderId="0" xfId="39" applyFont="1"/>
    <xf numFmtId="0" fontId="33" fillId="0" borderId="159" xfId="38" applyFont="1" applyBorder="1" applyAlignment="1" applyProtection="1">
      <alignment horizontal="center"/>
      <protection locked="0"/>
    </xf>
    <xf numFmtId="1" fontId="33" fillId="4" borderId="189" xfId="39" applyNumberFormat="1" applyFont="1" applyFill="1" applyBorder="1" applyAlignment="1">
      <alignment horizontal="center"/>
    </xf>
    <xf numFmtId="1" fontId="33" fillId="4" borderId="26" xfId="39" applyNumberFormat="1" applyFont="1" applyFill="1" applyBorder="1" applyAlignment="1">
      <alignment horizontal="center"/>
    </xf>
    <xf numFmtId="1" fontId="33" fillId="4" borderId="159" xfId="39" applyNumberFormat="1" applyFont="1" applyFill="1" applyBorder="1" applyAlignment="1">
      <alignment horizontal="center"/>
    </xf>
    <xf numFmtId="0" fontId="33" fillId="4" borderId="15" xfId="39" applyFont="1" applyFill="1" applyBorder="1" applyAlignment="1">
      <alignment horizontal="center"/>
    </xf>
    <xf numFmtId="1" fontId="33" fillId="4" borderId="190" xfId="39" applyNumberFormat="1" applyFont="1" applyFill="1" applyBorder="1" applyAlignment="1">
      <alignment horizontal="center" vertical="center" shrinkToFit="1"/>
    </xf>
    <xf numFmtId="0" fontId="33" fillId="0" borderId="140" xfId="38" applyFont="1" applyBorder="1" applyAlignment="1" applyProtection="1">
      <alignment horizontal="center"/>
      <protection locked="0"/>
    </xf>
    <xf numFmtId="0" fontId="33" fillId="0" borderId="172" xfId="38" applyFont="1" applyBorder="1" applyAlignment="1" applyProtection="1">
      <alignment horizontal="center"/>
      <protection locked="0"/>
    </xf>
    <xf numFmtId="0" fontId="33" fillId="0" borderId="33" xfId="38" applyFont="1" applyBorder="1" applyAlignment="1" applyProtection="1">
      <alignment horizontal="center"/>
      <protection locked="0"/>
    </xf>
    <xf numFmtId="0" fontId="33" fillId="0" borderId="27" xfId="38" applyFont="1" applyBorder="1" applyAlignment="1" applyProtection="1">
      <alignment horizontal="center"/>
      <protection locked="0"/>
    </xf>
    <xf numFmtId="1" fontId="33" fillId="4" borderId="32" xfId="39" applyNumberFormat="1" applyFont="1" applyFill="1" applyBorder="1" applyAlignment="1">
      <alignment horizontal="center"/>
    </xf>
    <xf numFmtId="0" fontId="33" fillId="25" borderId="80" xfId="39" applyFont="1" applyFill="1" applyBorder="1" applyAlignment="1">
      <alignment horizontal="center"/>
    </xf>
    <xf numFmtId="0" fontId="33" fillId="0" borderId="173" xfId="44" applyFont="1" applyBorder="1" applyAlignment="1" applyProtection="1">
      <alignment horizontal="center" vertical="center"/>
      <protection locked="0"/>
    </xf>
    <xf numFmtId="0" fontId="33" fillId="25" borderId="116" xfId="39" applyFont="1" applyFill="1" applyBorder="1" applyAlignment="1">
      <alignment horizontal="center"/>
    </xf>
    <xf numFmtId="0" fontId="27" fillId="0" borderId="177" xfId="0" applyFont="1" applyBorder="1"/>
    <xf numFmtId="0" fontId="33" fillId="0" borderId="192" xfId="38" applyFont="1" applyBorder="1" applyAlignment="1" applyProtection="1">
      <alignment horizontal="center"/>
      <protection locked="0"/>
    </xf>
    <xf numFmtId="1" fontId="33" fillId="4" borderId="197" xfId="39" applyNumberFormat="1" applyFont="1" applyFill="1" applyBorder="1" applyAlignment="1">
      <alignment horizontal="center"/>
    </xf>
    <xf numFmtId="0" fontId="33" fillId="0" borderId="198" xfId="38" applyFont="1" applyBorder="1" applyAlignment="1" applyProtection="1">
      <alignment horizontal="center"/>
      <protection locked="0"/>
    </xf>
    <xf numFmtId="0" fontId="33" fillId="0" borderId="193" xfId="38" applyFont="1" applyBorder="1" applyAlignment="1" applyProtection="1">
      <alignment horizontal="center"/>
      <protection locked="0"/>
    </xf>
    <xf numFmtId="0" fontId="33" fillId="0" borderId="191" xfId="38" applyFont="1" applyBorder="1" applyAlignment="1" applyProtection="1">
      <alignment horizontal="center"/>
      <protection locked="0"/>
    </xf>
    <xf numFmtId="0" fontId="33" fillId="0" borderId="197" xfId="38" applyFont="1" applyBorder="1" applyAlignment="1" applyProtection="1">
      <alignment horizontal="center"/>
      <protection locked="0"/>
    </xf>
    <xf numFmtId="0" fontId="33" fillId="0" borderId="194" xfId="38" applyFont="1" applyBorder="1" applyAlignment="1" applyProtection="1">
      <alignment horizontal="center"/>
      <protection locked="0"/>
    </xf>
    <xf numFmtId="1" fontId="33" fillId="4" borderId="199" xfId="39" applyNumberFormat="1" applyFont="1" applyFill="1" applyBorder="1" applyAlignment="1">
      <alignment horizontal="center"/>
    </xf>
    <xf numFmtId="0" fontId="33" fillId="4" borderId="197" xfId="39" applyFont="1" applyFill="1" applyBorder="1" applyAlignment="1">
      <alignment horizontal="center"/>
    </xf>
    <xf numFmtId="1" fontId="33" fillId="4" borderId="196" xfId="39" applyNumberFormat="1" applyFont="1" applyFill="1" applyBorder="1" applyAlignment="1">
      <alignment horizontal="center" vertical="center" shrinkToFit="1"/>
    </xf>
    <xf numFmtId="0" fontId="33" fillId="0" borderId="14" xfId="38" applyFont="1" applyBorder="1" applyAlignment="1" applyProtection="1">
      <alignment horizontal="center"/>
      <protection locked="0"/>
    </xf>
    <xf numFmtId="0" fontId="33" fillId="0" borderId="186" xfId="38" applyFont="1" applyBorder="1" applyAlignment="1" applyProtection="1">
      <alignment horizontal="center"/>
      <protection locked="0"/>
    </xf>
    <xf numFmtId="0" fontId="33" fillId="0" borderId="187" xfId="38" applyFont="1" applyBorder="1" applyAlignment="1" applyProtection="1">
      <alignment horizontal="center"/>
      <protection locked="0"/>
    </xf>
    <xf numFmtId="0" fontId="33" fillId="0" borderId="15" xfId="38" applyFont="1" applyBorder="1" applyAlignment="1" applyProtection="1">
      <alignment horizontal="center"/>
      <protection locked="0"/>
    </xf>
    <xf numFmtId="0" fontId="33" fillId="0" borderId="188" xfId="38" applyFont="1" applyBorder="1" applyAlignment="1" applyProtection="1">
      <alignment horizontal="center"/>
      <protection locked="0"/>
    </xf>
    <xf numFmtId="0" fontId="33" fillId="0" borderId="0" xfId="39" applyFont="1" applyAlignment="1">
      <alignment horizontal="left"/>
    </xf>
    <xf numFmtId="0" fontId="30" fillId="4" borderId="68" xfId="39" applyFont="1" applyFill="1" applyBorder="1" applyAlignment="1">
      <alignment horizontal="center" vertical="center"/>
    </xf>
    <xf numFmtId="0" fontId="30" fillId="4" borderId="11" xfId="39" applyFont="1" applyFill="1" applyBorder="1" applyAlignment="1">
      <alignment horizontal="center" textRotation="90" wrapText="1"/>
    </xf>
    <xf numFmtId="0" fontId="30" fillId="4" borderId="10" xfId="39" applyFont="1" applyFill="1" applyBorder="1" applyAlignment="1">
      <alignment horizontal="center" textRotation="90"/>
    </xf>
    <xf numFmtId="0" fontId="30" fillId="4" borderId="10" xfId="39" applyFont="1" applyFill="1" applyBorder="1" applyAlignment="1">
      <alignment horizontal="center" textRotation="90" wrapText="1"/>
    </xf>
    <xf numFmtId="0" fontId="26" fillId="0" borderId="101" xfId="44" applyFont="1" applyBorder="1" applyAlignment="1" applyProtection="1">
      <alignment horizontal="center" vertical="center"/>
      <protection locked="0"/>
    </xf>
    <xf numFmtId="0" fontId="26" fillId="25" borderId="79" xfId="39" applyFont="1" applyFill="1" applyBorder="1" applyAlignment="1">
      <alignment horizontal="center"/>
    </xf>
    <xf numFmtId="0" fontId="26" fillId="0" borderId="143" xfId="44" applyFont="1" applyBorder="1" applyProtection="1">
      <protection locked="0"/>
    </xf>
    <xf numFmtId="0" fontId="26" fillId="25" borderId="75" xfId="39" applyFont="1" applyFill="1" applyBorder="1" applyAlignment="1">
      <alignment horizontal="center"/>
    </xf>
    <xf numFmtId="0" fontId="26" fillId="0" borderId="76" xfId="44" applyFont="1" applyBorder="1" applyProtection="1">
      <protection locked="0"/>
    </xf>
    <xf numFmtId="0" fontId="26" fillId="0" borderId="0" xfId="44" applyFont="1"/>
    <xf numFmtId="0" fontId="26" fillId="0" borderId="0" xfId="44" applyFont="1" applyProtection="1">
      <protection locked="0"/>
    </xf>
    <xf numFmtId="0" fontId="30" fillId="25" borderId="109" xfId="44" applyFont="1" applyFill="1" applyBorder="1" applyAlignment="1">
      <alignment horizontal="center" textRotation="90" wrapText="1"/>
    </xf>
    <xf numFmtId="0" fontId="30" fillId="25" borderId="110" xfId="44" applyFont="1" applyFill="1" applyBorder="1" applyAlignment="1">
      <alignment horizontal="center" textRotation="90"/>
    </xf>
    <xf numFmtId="0" fontId="30" fillId="25" borderId="110" xfId="44" applyFont="1" applyFill="1" applyBorder="1" applyAlignment="1">
      <alignment horizontal="center" textRotation="90" wrapText="1"/>
    </xf>
    <xf numFmtId="0" fontId="30" fillId="25" borderId="112" xfId="44" applyFont="1" applyFill="1" applyBorder="1" applyAlignment="1">
      <alignment horizontal="center" textRotation="90" wrapText="1"/>
    </xf>
    <xf numFmtId="0" fontId="32" fillId="0" borderId="0" xfId="44" applyFont="1"/>
    <xf numFmtId="0" fontId="32" fillId="26" borderId="115" xfId="44" applyFont="1" applyFill="1" applyBorder="1" applyAlignment="1">
      <alignment horizontal="left"/>
    </xf>
    <xf numFmtId="0" fontId="32" fillId="26" borderId="116" xfId="44" applyFont="1" applyFill="1" applyBorder="1"/>
    <xf numFmtId="0" fontId="31" fillId="26" borderId="83" xfId="44" applyFont="1" applyFill="1" applyBorder="1" applyAlignment="1">
      <alignment horizontal="center"/>
    </xf>
    <xf numFmtId="1" fontId="31" fillId="26" borderId="117" xfId="44" applyNumberFormat="1" applyFont="1" applyFill="1" applyBorder="1" applyAlignment="1">
      <alignment horizontal="center"/>
    </xf>
    <xf numFmtId="0" fontId="31" fillId="25" borderId="86" xfId="44" applyFont="1" applyFill="1" applyBorder="1" applyAlignment="1">
      <alignment horizontal="center"/>
    </xf>
    <xf numFmtId="0" fontId="32" fillId="25" borderId="119" xfId="44" applyFont="1" applyFill="1" applyBorder="1"/>
    <xf numFmtId="0" fontId="31" fillId="25" borderId="120" xfId="44" applyFont="1" applyFill="1" applyBorder="1" applyAlignment="1">
      <alignment horizontal="center"/>
    </xf>
    <xf numFmtId="1" fontId="31" fillId="25" borderId="121" xfId="44" applyNumberFormat="1" applyFont="1" applyFill="1" applyBorder="1" applyAlignment="1">
      <alignment horizontal="center"/>
    </xf>
    <xf numFmtId="1" fontId="42" fillId="25" borderId="122" xfId="44" applyNumberFormat="1" applyFont="1" applyFill="1" applyBorder="1" applyAlignment="1">
      <alignment horizontal="center"/>
    </xf>
    <xf numFmtId="1" fontId="31" fillId="25" borderId="122" xfId="44" applyNumberFormat="1" applyFont="1" applyFill="1" applyBorder="1" applyAlignment="1">
      <alignment horizontal="center"/>
    </xf>
    <xf numFmtId="0" fontId="31" fillId="25" borderId="122" xfId="44" applyFont="1" applyFill="1" applyBorder="1"/>
    <xf numFmtId="0" fontId="31" fillId="25" borderId="123" xfId="44" applyFont="1" applyFill="1" applyBorder="1"/>
    <xf numFmtId="1" fontId="31" fillId="25" borderId="0" xfId="44" applyNumberFormat="1" applyFont="1" applyFill="1" applyAlignment="1">
      <alignment horizontal="center"/>
    </xf>
    <xf numFmtId="0" fontId="31" fillId="25" borderId="124" xfId="44" applyFont="1" applyFill="1" applyBorder="1"/>
    <xf numFmtId="0" fontId="26" fillId="36" borderId="0" xfId="44" applyFont="1" applyFill="1"/>
    <xf numFmtId="1" fontId="33" fillId="0" borderId="104" xfId="44" applyNumberFormat="1" applyFont="1" applyBorder="1" applyAlignment="1" applyProtection="1">
      <alignment horizontal="center"/>
      <protection locked="0"/>
    </xf>
    <xf numFmtId="1" fontId="33" fillId="25" borderId="75" xfId="44" applyNumberFormat="1" applyFont="1" applyFill="1" applyBorder="1" applyAlignment="1">
      <alignment horizontal="center"/>
    </xf>
    <xf numFmtId="1" fontId="33" fillId="0" borderId="75" xfId="44" applyNumberFormat="1" applyFont="1" applyBorder="1" applyAlignment="1" applyProtection="1">
      <alignment horizontal="center"/>
      <protection locked="0"/>
    </xf>
    <xf numFmtId="0" fontId="38" fillId="0" borderId="75" xfId="44" applyFont="1" applyBorder="1" applyAlignment="1" applyProtection="1">
      <alignment horizontal="center"/>
      <protection locked="0"/>
    </xf>
    <xf numFmtId="0" fontId="38" fillId="0" borderId="76" xfId="44" applyFont="1" applyBorder="1" applyAlignment="1" applyProtection="1">
      <alignment horizontal="center"/>
      <protection locked="0"/>
    </xf>
    <xf numFmtId="0" fontId="33" fillId="0" borderId="76" xfId="44" applyFont="1" applyBorder="1" applyAlignment="1" applyProtection="1">
      <alignment horizontal="left"/>
      <protection locked="0"/>
    </xf>
    <xf numFmtId="0" fontId="26" fillId="36" borderId="0" xfId="44" applyFont="1" applyFill="1" applyAlignment="1">
      <alignment horizontal="center"/>
    </xf>
    <xf numFmtId="0" fontId="33" fillId="0" borderId="105" xfId="44" applyFont="1" applyBorder="1" applyAlignment="1" applyProtection="1">
      <alignment horizontal="left"/>
      <protection locked="0"/>
    </xf>
    <xf numFmtId="0" fontId="33" fillId="0" borderId="75" xfId="44" applyFont="1" applyBorder="1" applyAlignment="1" applyProtection="1">
      <alignment horizontal="center"/>
      <protection locked="0"/>
    </xf>
    <xf numFmtId="0" fontId="43" fillId="36" borderId="0" xfId="44" applyFont="1" applyFill="1"/>
    <xf numFmtId="1" fontId="44" fillId="0" borderId="104" xfId="44" applyNumberFormat="1" applyFont="1" applyBorder="1" applyAlignment="1" applyProtection="1">
      <alignment horizontal="center"/>
      <protection locked="0"/>
    </xf>
    <xf numFmtId="1" fontId="44" fillId="25" borderId="75" xfId="44" applyNumberFormat="1" applyFont="1" applyFill="1" applyBorder="1" applyAlignment="1">
      <alignment horizontal="center"/>
    </xf>
    <xf numFmtId="1" fontId="44" fillId="0" borderId="75" xfId="44" applyNumberFormat="1" applyFont="1" applyBorder="1" applyAlignment="1" applyProtection="1">
      <alignment horizontal="center"/>
      <protection locked="0"/>
    </xf>
    <xf numFmtId="0" fontId="45" fillId="0" borderId="75" xfId="44" applyFont="1" applyBorder="1" applyAlignment="1" applyProtection="1">
      <alignment horizontal="center"/>
      <protection locked="0"/>
    </xf>
    <xf numFmtId="0" fontId="45" fillId="0" borderId="76" xfId="44" applyFont="1" applyBorder="1" applyAlignment="1" applyProtection="1">
      <alignment horizontal="center"/>
      <protection locked="0"/>
    </xf>
    <xf numFmtId="1" fontId="44" fillId="4" borderId="16" xfId="39" applyNumberFormat="1" applyFont="1" applyFill="1" applyBorder="1" applyAlignment="1">
      <alignment horizontal="center"/>
    </xf>
    <xf numFmtId="1" fontId="44" fillId="4" borderId="19" xfId="39" applyNumberFormat="1" applyFont="1" applyFill="1" applyBorder="1" applyAlignment="1">
      <alignment horizontal="center"/>
    </xf>
    <xf numFmtId="0" fontId="43" fillId="0" borderId="0" xfId="44" applyFont="1"/>
    <xf numFmtId="0" fontId="33" fillId="0" borderId="76" xfId="44" applyFont="1" applyBorder="1" applyAlignment="1" applyProtection="1">
      <alignment horizontal="left" vertical="center"/>
      <protection locked="0"/>
    </xf>
    <xf numFmtId="1" fontId="33" fillId="4" borderId="16" xfId="39" applyNumberFormat="1" applyFont="1" applyFill="1" applyBorder="1" applyAlignment="1">
      <alignment horizontal="center" vertical="center"/>
    </xf>
    <xf numFmtId="1" fontId="33" fillId="4" borderId="17" xfId="39" applyNumberFormat="1" applyFont="1" applyFill="1" applyBorder="1" applyAlignment="1">
      <alignment horizontal="center" vertical="center"/>
    </xf>
    <xf numFmtId="0" fontId="33" fillId="0" borderId="76" xfId="44" applyFont="1" applyBorder="1" applyAlignment="1" applyProtection="1">
      <alignment horizontal="left" wrapText="1"/>
      <protection locked="0"/>
    </xf>
    <xf numFmtId="0" fontId="33" fillId="0" borderId="105" xfId="0" applyFont="1" applyBorder="1" applyAlignment="1">
      <alignment horizontal="center"/>
    </xf>
    <xf numFmtId="0" fontId="26" fillId="36" borderId="0" xfId="39" applyFont="1" applyFill="1"/>
    <xf numFmtId="0" fontId="32" fillId="4" borderId="146" xfId="39" applyFont="1" applyFill="1" applyBorder="1" applyAlignment="1">
      <alignment horizontal="left"/>
    </xf>
    <xf numFmtId="0" fontId="31" fillId="4" borderId="28" xfId="39" applyFont="1" applyFill="1" applyBorder="1" applyAlignment="1">
      <alignment horizontal="center"/>
    </xf>
    <xf numFmtId="1" fontId="31" fillId="25" borderId="110" xfId="44" applyNumberFormat="1" applyFont="1" applyFill="1" applyBorder="1" applyAlignment="1">
      <alignment horizontal="center"/>
    </xf>
    <xf numFmtId="0" fontId="31" fillId="25" borderId="111" xfId="44" applyFont="1" applyFill="1" applyBorder="1" applyAlignment="1">
      <alignment horizontal="center"/>
    </xf>
    <xf numFmtId="1" fontId="31" fillId="25" borderId="80" xfId="44" applyNumberFormat="1" applyFont="1" applyFill="1" applyBorder="1" applyAlignment="1">
      <alignment horizontal="center"/>
    </xf>
    <xf numFmtId="0" fontId="32" fillId="25" borderId="115" xfId="44" applyFont="1" applyFill="1" applyBorder="1" applyAlignment="1">
      <alignment horizontal="left"/>
    </xf>
    <xf numFmtId="0" fontId="32" fillId="25" borderId="116" xfId="44" applyFont="1" applyFill="1" applyBorder="1"/>
    <xf numFmtId="0" fontId="31" fillId="26" borderId="118" xfId="44" applyFont="1" applyFill="1" applyBorder="1" applyAlignment="1">
      <alignment horizontal="center"/>
    </xf>
    <xf numFmtId="1" fontId="31" fillId="26" borderId="173" xfId="44" applyNumberFormat="1" applyFont="1" applyFill="1" applyBorder="1" applyAlignment="1">
      <alignment horizontal="center"/>
    </xf>
    <xf numFmtId="1" fontId="31" fillId="26" borderId="175" xfId="44" applyNumberFormat="1" applyFont="1" applyFill="1" applyBorder="1" applyAlignment="1">
      <alignment horizontal="center"/>
    </xf>
    <xf numFmtId="1" fontId="31" fillId="26" borderId="115" xfId="44" applyNumberFormat="1" applyFont="1" applyFill="1" applyBorder="1" applyAlignment="1">
      <alignment horizontal="center"/>
    </xf>
    <xf numFmtId="1" fontId="31" fillId="26" borderId="174" xfId="44" applyNumberFormat="1" applyFont="1" applyFill="1" applyBorder="1" applyAlignment="1">
      <alignment horizontal="center"/>
    </xf>
    <xf numFmtId="1" fontId="31" fillId="26" borderId="128" xfId="44" applyNumberFormat="1" applyFont="1" applyFill="1" applyBorder="1" applyAlignment="1">
      <alignment horizontal="center"/>
    </xf>
    <xf numFmtId="0" fontId="27" fillId="25" borderId="86" xfId="44" applyFont="1" applyFill="1" applyBorder="1" applyAlignment="1">
      <alignment horizontal="center"/>
    </xf>
    <xf numFmtId="0" fontId="38" fillId="25" borderId="126" xfId="44" applyFont="1" applyFill="1" applyBorder="1"/>
    <xf numFmtId="0" fontId="27" fillId="25" borderId="0" xfId="44" applyFont="1" applyFill="1" applyAlignment="1">
      <alignment horizontal="center"/>
    </xf>
    <xf numFmtId="0" fontId="26" fillId="28" borderId="75" xfId="44" applyFont="1" applyFill="1" applyBorder="1"/>
    <xf numFmtId="1" fontId="33" fillId="4" borderId="22" xfId="39" applyNumberFormat="1" applyFont="1" applyFill="1" applyBorder="1" applyAlignment="1">
      <alignment horizontal="center" vertical="center" shrinkToFit="1"/>
    </xf>
    <xf numFmtId="1" fontId="33" fillId="25" borderId="115" xfId="44" applyNumberFormat="1" applyFont="1" applyFill="1" applyBorder="1" applyAlignment="1">
      <alignment horizontal="center"/>
    </xf>
    <xf numFmtId="1" fontId="33" fillId="25" borderId="116" xfId="44" applyNumberFormat="1" applyFont="1" applyFill="1" applyBorder="1" applyAlignment="1">
      <alignment horizontal="center"/>
    </xf>
    <xf numFmtId="1" fontId="33" fillId="25" borderId="128" xfId="44" applyNumberFormat="1" applyFont="1" applyFill="1" applyBorder="1" applyAlignment="1">
      <alignment horizontal="center"/>
    </xf>
    <xf numFmtId="1" fontId="38" fillId="25" borderId="116" xfId="44" applyNumberFormat="1" applyFont="1" applyFill="1" applyBorder="1" applyAlignment="1">
      <alignment horizontal="center"/>
    </xf>
    <xf numFmtId="0" fontId="33" fillId="25" borderId="125" xfId="44" applyFont="1" applyFill="1" applyBorder="1" applyAlignment="1">
      <alignment horizontal="center"/>
    </xf>
    <xf numFmtId="0" fontId="33" fillId="25" borderId="115" xfId="44" applyFont="1" applyFill="1" applyBorder="1" applyAlignment="1">
      <alignment horizontal="left" vertical="center" wrapText="1"/>
    </xf>
    <xf numFmtId="0" fontId="33" fillId="25" borderId="116" xfId="44" applyFont="1" applyFill="1" applyBorder="1" applyAlignment="1">
      <alignment horizontal="center"/>
    </xf>
    <xf numFmtId="0" fontId="27" fillId="25" borderId="118" xfId="44" applyFont="1" applyFill="1" applyBorder="1" applyAlignment="1">
      <alignment horizontal="center"/>
    </xf>
    <xf numFmtId="1" fontId="28" fillId="25" borderId="117" xfId="44" applyNumberFormat="1" applyFont="1" applyFill="1" applyBorder="1" applyAlignment="1">
      <alignment horizontal="center"/>
    </xf>
    <xf numFmtId="1" fontId="42" fillId="25" borderId="116" xfId="44" applyNumberFormat="1" applyFont="1" applyFill="1" applyBorder="1" applyAlignment="1">
      <alignment horizontal="center"/>
    </xf>
    <xf numFmtId="1" fontId="28" fillId="25" borderId="116" xfId="44" applyNumberFormat="1" applyFont="1" applyFill="1" applyBorder="1" applyAlignment="1">
      <alignment horizontal="center"/>
    </xf>
    <xf numFmtId="0" fontId="38" fillId="25" borderId="118" xfId="44" applyFont="1" applyFill="1" applyBorder="1" applyAlignment="1">
      <alignment horizontal="center"/>
    </xf>
    <xf numFmtId="1" fontId="28" fillId="25" borderId="128" xfId="44" applyNumberFormat="1" applyFont="1" applyFill="1" applyBorder="1" applyAlignment="1">
      <alignment horizontal="center"/>
    </xf>
    <xf numFmtId="0" fontId="38" fillId="25" borderId="116" xfId="44" applyFont="1" applyFill="1" applyBorder="1" applyAlignment="1">
      <alignment horizontal="center"/>
    </xf>
    <xf numFmtId="1" fontId="33" fillId="25" borderId="81" xfId="44" applyNumberFormat="1" applyFont="1" applyFill="1" applyBorder="1" applyAlignment="1">
      <alignment horizontal="center"/>
    </xf>
    <xf numFmtId="1" fontId="38" fillId="25" borderId="131" xfId="44" applyNumberFormat="1" applyFont="1" applyFill="1" applyBorder="1" applyAlignment="1">
      <alignment horizontal="center"/>
    </xf>
    <xf numFmtId="0" fontId="33" fillId="25" borderId="85" xfId="44" applyFont="1" applyFill="1" applyBorder="1" applyAlignment="1">
      <alignment horizontal="center"/>
    </xf>
    <xf numFmtId="0" fontId="33" fillId="25" borderId="86" xfId="44" applyFont="1" applyFill="1" applyBorder="1" applyAlignment="1">
      <alignment horizontal="left" vertical="center" wrapText="1"/>
    </xf>
    <xf numFmtId="0" fontId="33" fillId="25" borderId="126" xfId="44" applyFont="1" applyFill="1" applyBorder="1" applyAlignment="1">
      <alignment horizontal="center"/>
    </xf>
    <xf numFmtId="0" fontId="28" fillId="25" borderId="129" xfId="44" applyFont="1" applyFill="1" applyBorder="1" applyAlignment="1">
      <alignment horizontal="center"/>
    </xf>
    <xf numFmtId="1" fontId="28" fillId="25" borderId="130" xfId="44" applyNumberFormat="1" applyFont="1" applyFill="1" applyBorder="1" applyAlignment="1">
      <alignment horizontal="center"/>
    </xf>
    <xf numFmtId="1" fontId="42" fillId="25" borderId="131" xfId="44" applyNumberFormat="1" applyFont="1" applyFill="1" applyBorder="1" applyAlignment="1">
      <alignment horizontal="center"/>
    </xf>
    <xf numFmtId="1" fontId="28" fillId="25" borderId="131" xfId="44" applyNumberFormat="1" applyFont="1" applyFill="1" applyBorder="1" applyAlignment="1">
      <alignment horizontal="center"/>
    </xf>
    <xf numFmtId="0" fontId="38" fillId="25" borderId="132" xfId="44" applyFont="1" applyFill="1" applyBorder="1" applyAlignment="1">
      <alignment horizontal="center"/>
    </xf>
    <xf numFmtId="1" fontId="28" fillId="25" borderId="133" xfId="44" applyNumberFormat="1" applyFont="1" applyFill="1" applyBorder="1" applyAlignment="1">
      <alignment horizontal="center"/>
    </xf>
    <xf numFmtId="0" fontId="38" fillId="25" borderId="131" xfId="44" applyFont="1" applyFill="1" applyBorder="1" applyAlignment="1">
      <alignment horizontal="center"/>
    </xf>
    <xf numFmtId="0" fontId="27" fillId="25" borderId="134" xfId="44" applyFont="1" applyFill="1" applyBorder="1" applyAlignment="1">
      <alignment horizontal="center"/>
    </xf>
    <xf numFmtId="0" fontId="38" fillId="25" borderId="154" xfId="44" applyFont="1" applyFill="1" applyBorder="1"/>
    <xf numFmtId="0" fontId="28" fillId="25" borderId="135" xfId="44" applyFont="1" applyFill="1" applyBorder="1" applyAlignment="1">
      <alignment horizontal="center"/>
    </xf>
    <xf numFmtId="0" fontId="26" fillId="25" borderId="101" xfId="44" applyFont="1" applyFill="1" applyBorder="1"/>
    <xf numFmtId="0" fontId="26" fillId="25" borderId="102" xfId="44" applyFont="1" applyFill="1" applyBorder="1"/>
    <xf numFmtId="0" fontId="26" fillId="0" borderId="75" xfId="44" applyFont="1" applyBorder="1"/>
    <xf numFmtId="0" fontId="33" fillId="0" borderId="142" xfId="44" applyFont="1" applyBorder="1" applyAlignment="1" applyProtection="1">
      <alignment horizontal="center" vertical="center"/>
      <protection locked="0"/>
    </xf>
    <xf numFmtId="0" fontId="33" fillId="4" borderId="40" xfId="39" applyFont="1" applyFill="1" applyBorder="1"/>
    <xf numFmtId="1" fontId="33" fillId="0" borderId="139" xfId="39" applyNumberFormat="1" applyFont="1" applyBorder="1" applyAlignment="1" applyProtection="1">
      <alignment horizontal="center"/>
      <protection locked="0"/>
    </xf>
    <xf numFmtId="0" fontId="33" fillId="0" borderId="33" xfId="39" applyFont="1" applyBorder="1" applyAlignment="1" applyProtection="1">
      <alignment horizontal="center"/>
      <protection locked="0"/>
    </xf>
    <xf numFmtId="0" fontId="33" fillId="0" borderId="141" xfId="39" applyFont="1" applyBorder="1" applyAlignment="1" applyProtection="1">
      <alignment horizontal="center"/>
      <protection locked="0"/>
    </xf>
    <xf numFmtId="0" fontId="33" fillId="0" borderId="34" xfId="39" applyFont="1" applyBorder="1" applyAlignment="1" applyProtection="1">
      <alignment horizontal="center"/>
      <protection locked="0"/>
    </xf>
    <xf numFmtId="0" fontId="33" fillId="0" borderId="52" xfId="39" applyFont="1" applyBorder="1" applyAlignment="1" applyProtection="1">
      <alignment horizontal="center"/>
      <protection locked="0"/>
    </xf>
    <xf numFmtId="0" fontId="33" fillId="0" borderId="179" xfId="39" applyFont="1" applyBorder="1" applyAlignment="1" applyProtection="1">
      <alignment horizontal="center"/>
      <protection locked="0"/>
    </xf>
    <xf numFmtId="0" fontId="33" fillId="0" borderId="76" xfId="39" applyFont="1" applyBorder="1" applyAlignment="1" applyProtection="1">
      <alignment horizontal="center"/>
      <protection locked="0"/>
    </xf>
    <xf numFmtId="0" fontId="33" fillId="0" borderId="21" xfId="39" applyFont="1" applyBorder="1" applyAlignment="1" applyProtection="1">
      <alignment horizontal="center"/>
      <protection locked="0"/>
    </xf>
    <xf numFmtId="0" fontId="33" fillId="0" borderId="81" xfId="44" applyFont="1" applyBorder="1" applyAlignment="1" applyProtection="1">
      <alignment horizontal="center"/>
      <protection locked="0"/>
    </xf>
    <xf numFmtId="0" fontId="33" fillId="4" borderId="52" xfId="39" applyFont="1" applyFill="1" applyBorder="1"/>
    <xf numFmtId="1" fontId="33" fillId="0" borderId="140" xfId="39" applyNumberFormat="1" applyFont="1" applyBorder="1" applyAlignment="1" applyProtection="1">
      <alignment horizontal="center"/>
      <protection locked="0"/>
    </xf>
    <xf numFmtId="0" fontId="33" fillId="0" borderId="27" xfId="39" applyFont="1" applyBorder="1" applyAlignment="1" applyProtection="1">
      <alignment horizontal="center"/>
      <protection locked="0"/>
    </xf>
    <xf numFmtId="0" fontId="33" fillId="0" borderId="153" xfId="39" applyFont="1" applyBorder="1" applyAlignment="1" applyProtection="1">
      <alignment horizontal="center"/>
      <protection locked="0"/>
    </xf>
    <xf numFmtId="0" fontId="33" fillId="0" borderId="143" xfId="39" applyFont="1" applyBorder="1" applyAlignment="1" applyProtection="1">
      <alignment horizontal="center"/>
      <protection locked="0"/>
    </xf>
    <xf numFmtId="0" fontId="26" fillId="25" borderId="77" xfId="44" applyFont="1" applyFill="1" applyBorder="1"/>
    <xf numFmtId="0" fontId="26" fillId="25" borderId="74" xfId="44" applyFont="1" applyFill="1" applyBorder="1"/>
    <xf numFmtId="0" fontId="26" fillId="25" borderId="127" xfId="44" applyFont="1" applyFill="1" applyBorder="1"/>
    <xf numFmtId="0" fontId="33" fillId="0" borderId="165" xfId="44" applyFont="1" applyBorder="1" applyAlignment="1" applyProtection="1">
      <alignment horizontal="center"/>
      <protection locked="0"/>
    </xf>
    <xf numFmtId="0" fontId="33" fillId="4" borderId="46" xfId="39" applyFont="1" applyFill="1" applyBorder="1" applyAlignment="1">
      <alignment horizontal="center"/>
    </xf>
    <xf numFmtId="0" fontId="33" fillId="4" borderId="47" xfId="39" applyFont="1" applyFill="1" applyBorder="1"/>
    <xf numFmtId="1" fontId="33" fillId="0" borderId="166" xfId="39" applyNumberFormat="1" applyFont="1" applyBorder="1" applyAlignment="1" applyProtection="1">
      <alignment horizontal="center"/>
      <protection locked="0"/>
    </xf>
    <xf numFmtId="1" fontId="33" fillId="0" borderId="46" xfId="39" applyNumberFormat="1" applyFont="1" applyBorder="1" applyAlignment="1" applyProtection="1">
      <alignment horizontal="center"/>
      <protection locked="0"/>
    </xf>
    <xf numFmtId="0" fontId="33" fillId="0" borderId="46" xfId="39" applyFont="1" applyBorder="1" applyAlignment="1" applyProtection="1">
      <alignment horizontal="center"/>
      <protection locked="0"/>
    </xf>
    <xf numFmtId="0" fontId="33" fillId="0" borderId="56" xfId="39" applyFont="1" applyBorder="1" applyAlignment="1" applyProtection="1">
      <alignment horizontal="center"/>
      <protection locked="0"/>
    </xf>
    <xf numFmtId="0" fontId="33" fillId="0" borderId="55" xfId="39" applyFont="1" applyBorder="1" applyAlignment="1" applyProtection="1">
      <alignment horizontal="center"/>
      <protection locked="0"/>
    </xf>
    <xf numFmtId="1" fontId="33" fillId="0" borderId="55" xfId="39" applyNumberFormat="1" applyFont="1" applyBorder="1" applyAlignment="1" applyProtection="1">
      <alignment horizontal="center"/>
      <protection locked="0"/>
    </xf>
    <xf numFmtId="0" fontId="33" fillId="0" borderId="47" xfId="39" applyFont="1" applyBorder="1" applyAlignment="1" applyProtection="1">
      <alignment horizontal="center"/>
      <protection locked="0"/>
    </xf>
    <xf numFmtId="0" fontId="33" fillId="0" borderId="180" xfId="39" applyFont="1" applyBorder="1" applyAlignment="1" applyProtection="1">
      <alignment horizontal="center"/>
      <protection locked="0"/>
    </xf>
    <xf numFmtId="0" fontId="33" fillId="0" borderId="167" xfId="39" applyFont="1" applyBorder="1" applyAlignment="1" applyProtection="1">
      <alignment horizontal="center"/>
      <protection locked="0"/>
    </xf>
    <xf numFmtId="1" fontId="33" fillId="0" borderId="168" xfId="39" applyNumberFormat="1" applyFont="1" applyBorder="1" applyAlignment="1" applyProtection="1">
      <alignment horizontal="center"/>
      <protection locked="0"/>
    </xf>
    <xf numFmtId="0" fontId="33" fillId="0" borderId="169" xfId="39" applyFont="1" applyBorder="1" applyAlignment="1" applyProtection="1">
      <alignment horizontal="center"/>
      <protection locked="0"/>
    </xf>
    <xf numFmtId="0" fontId="33" fillId="0" borderId="170" xfId="39" applyFont="1" applyBorder="1" applyAlignment="1" applyProtection="1">
      <alignment horizontal="center"/>
      <protection locked="0"/>
    </xf>
    <xf numFmtId="1" fontId="27" fillId="25" borderId="74" xfId="44" applyNumberFormat="1" applyFont="1" applyFill="1" applyBorder="1" applyAlignment="1">
      <alignment horizontal="center" vertical="center"/>
    </xf>
    <xf numFmtId="0" fontId="33" fillId="25" borderId="72" xfId="44" applyFont="1" applyFill="1" applyBorder="1" applyAlignment="1">
      <alignment horizontal="left"/>
    </xf>
    <xf numFmtId="0" fontId="33" fillId="25" borderId="75" xfId="44" applyFont="1" applyFill="1" applyBorder="1"/>
    <xf numFmtId="0" fontId="38" fillId="25" borderId="75" xfId="44" applyFont="1" applyFill="1" applyBorder="1"/>
    <xf numFmtId="1" fontId="33" fillId="4" borderId="57" xfId="39" applyNumberFormat="1" applyFont="1" applyFill="1" applyBorder="1" applyAlignment="1">
      <alignment horizontal="center"/>
    </xf>
    <xf numFmtId="1" fontId="33" fillId="4" borderId="54" xfId="39" applyNumberFormat="1" applyFont="1" applyFill="1" applyBorder="1" applyAlignment="1">
      <alignment horizontal="center"/>
    </xf>
    <xf numFmtId="1" fontId="33" fillId="4" borderId="55" xfId="39" applyNumberFormat="1" applyFont="1" applyFill="1" applyBorder="1" applyAlignment="1">
      <alignment horizontal="center"/>
    </xf>
    <xf numFmtId="0" fontId="33" fillId="4" borderId="53" xfId="39" applyFont="1" applyFill="1" applyBorder="1" applyAlignment="1">
      <alignment horizontal="left"/>
    </xf>
    <xf numFmtId="0" fontId="38" fillId="4" borderId="46" xfId="39" applyFont="1" applyFill="1" applyBorder="1" applyAlignment="1">
      <alignment horizontal="center"/>
    </xf>
    <xf numFmtId="0" fontId="33" fillId="4" borderId="46" xfId="39" applyFont="1" applyFill="1" applyBorder="1"/>
    <xf numFmtId="1" fontId="33" fillId="4" borderId="47" xfId="39" applyNumberFormat="1" applyFont="1" applyFill="1" applyBorder="1" applyAlignment="1">
      <alignment horizontal="center"/>
    </xf>
    <xf numFmtId="1" fontId="33" fillId="4" borderId="56" xfId="39" applyNumberFormat="1" applyFont="1" applyFill="1" applyBorder="1" applyAlignment="1">
      <alignment horizontal="center"/>
    </xf>
    <xf numFmtId="0" fontId="33" fillId="0" borderId="0" xfId="44" applyFont="1" applyAlignment="1">
      <alignment horizontal="left"/>
    </xf>
    <xf numFmtId="0" fontId="38" fillId="0" borderId="0" xfId="44" applyFont="1"/>
    <xf numFmtId="1" fontId="26" fillId="0" borderId="0" xfId="44" applyNumberFormat="1" applyFont="1"/>
    <xf numFmtId="1" fontId="27" fillId="4" borderId="21" xfId="39" applyNumberFormat="1" applyFont="1" applyFill="1" applyBorder="1"/>
    <xf numFmtId="1" fontId="27" fillId="4" borderId="185" xfId="39" applyNumberFormat="1" applyFont="1" applyFill="1" applyBorder="1"/>
    <xf numFmtId="0" fontId="33" fillId="0" borderId="171" xfId="44" applyFont="1" applyBorder="1" applyAlignment="1" applyProtection="1">
      <alignment horizontal="left"/>
      <protection locked="0"/>
    </xf>
    <xf numFmtId="1" fontId="35" fillId="0" borderId="104" xfId="44" applyNumberFormat="1" applyFont="1" applyBorder="1" applyAlignment="1" applyProtection="1">
      <alignment horizontal="center"/>
      <protection locked="0"/>
    </xf>
    <xf numFmtId="1" fontId="35" fillId="25" borderId="75" xfId="44" applyNumberFormat="1" applyFont="1" applyFill="1" applyBorder="1" applyAlignment="1">
      <alignment horizontal="center"/>
    </xf>
    <xf numFmtId="0" fontId="34" fillId="36" borderId="0" xfId="39" applyFont="1" applyFill="1"/>
    <xf numFmtId="1" fontId="35" fillId="0" borderId="75" xfId="44" applyNumberFormat="1" applyFont="1" applyBorder="1" applyAlignment="1" applyProtection="1">
      <alignment horizontal="center"/>
      <protection locked="0"/>
    </xf>
    <xf numFmtId="0" fontId="40" fillId="0" borderId="75" xfId="44" applyFont="1" applyBorder="1" applyAlignment="1" applyProtection="1">
      <alignment horizontal="center"/>
      <protection locked="0"/>
    </xf>
    <xf numFmtId="0" fontId="40" fillId="0" borderId="76" xfId="44" applyFont="1" applyBorder="1" applyAlignment="1" applyProtection="1">
      <alignment horizontal="center"/>
      <protection locked="0"/>
    </xf>
    <xf numFmtId="0" fontId="26" fillId="36" borderId="0" xfId="39" applyFont="1" applyFill="1" applyAlignment="1">
      <alignment horizontal="center"/>
    </xf>
    <xf numFmtId="0" fontId="33" fillId="33" borderId="73" xfId="39" applyFont="1" applyFill="1" applyBorder="1" applyAlignment="1">
      <alignment horizontal="center"/>
    </xf>
    <xf numFmtId="0" fontId="33" fillId="33" borderId="20" xfId="38" applyFont="1" applyFill="1" applyBorder="1" applyAlignment="1" applyProtection="1">
      <alignment horizontal="center"/>
      <protection locked="0"/>
    </xf>
    <xf numFmtId="0" fontId="33" fillId="33" borderId="59" xfId="38" applyFont="1" applyFill="1" applyBorder="1" applyAlignment="1" applyProtection="1">
      <alignment horizontal="center"/>
      <protection locked="0"/>
    </xf>
    <xf numFmtId="1" fontId="33" fillId="33" borderId="104" xfId="44" applyNumberFormat="1" applyFont="1" applyFill="1" applyBorder="1" applyAlignment="1" applyProtection="1">
      <alignment horizontal="center"/>
      <protection locked="0"/>
    </xf>
    <xf numFmtId="1" fontId="33" fillId="33" borderId="75" xfId="44" applyNumberFormat="1" applyFont="1" applyFill="1" applyBorder="1" applyAlignment="1">
      <alignment horizontal="center"/>
    </xf>
    <xf numFmtId="1" fontId="33" fillId="33" borderId="75" xfId="44" applyNumberFormat="1" applyFont="1" applyFill="1" applyBorder="1" applyAlignment="1" applyProtection="1">
      <alignment horizontal="center"/>
      <protection locked="0"/>
    </xf>
    <xf numFmtId="0" fontId="38" fillId="33" borderId="75" xfId="44" applyFont="1" applyFill="1" applyBorder="1" applyAlignment="1" applyProtection="1">
      <alignment horizontal="center"/>
      <protection locked="0"/>
    </xf>
    <xf numFmtId="0" fontId="38" fillId="33" borderId="76" xfId="44" applyFont="1" applyFill="1" applyBorder="1" applyAlignment="1" applyProtection="1">
      <alignment horizontal="center"/>
      <protection locked="0"/>
    </xf>
    <xf numFmtId="0" fontId="33" fillId="33" borderId="75" xfId="39" applyFont="1" applyFill="1" applyBorder="1" applyAlignment="1">
      <alignment horizontal="center"/>
    </xf>
    <xf numFmtId="0" fontId="33" fillId="33" borderId="75" xfId="44" applyFont="1" applyFill="1" applyBorder="1" applyAlignment="1" applyProtection="1">
      <alignment horizontal="center"/>
      <protection locked="0"/>
    </xf>
    <xf numFmtId="1" fontId="44" fillId="33" borderId="104" xfId="44" applyNumberFormat="1" applyFont="1" applyFill="1" applyBorder="1" applyAlignment="1" applyProtection="1">
      <alignment horizontal="center"/>
      <protection locked="0"/>
    </xf>
    <xf numFmtId="1" fontId="44" fillId="33" borderId="75" xfId="44" applyNumberFormat="1" applyFont="1" applyFill="1" applyBorder="1" applyAlignment="1">
      <alignment horizontal="center"/>
    </xf>
    <xf numFmtId="1" fontId="44" fillId="33" borderId="75" xfId="44" applyNumberFormat="1" applyFont="1" applyFill="1" applyBorder="1" applyAlignment="1" applyProtection="1">
      <alignment horizontal="center"/>
      <protection locked="0"/>
    </xf>
    <xf numFmtId="0" fontId="45" fillId="33" borderId="75" xfId="44" applyFont="1" applyFill="1" applyBorder="1" applyAlignment="1" applyProtection="1">
      <alignment horizontal="center"/>
      <protection locked="0"/>
    </xf>
    <xf numFmtId="0" fontId="45" fillId="33" borderId="76" xfId="44" applyFont="1" applyFill="1" applyBorder="1" applyAlignment="1" applyProtection="1">
      <alignment horizontal="center"/>
      <protection locked="0"/>
    </xf>
    <xf numFmtId="0" fontId="33" fillId="35" borderId="75" xfId="39" applyFont="1" applyFill="1" applyBorder="1" applyAlignment="1">
      <alignment horizontal="center"/>
    </xf>
    <xf numFmtId="1" fontId="33" fillId="35" borderId="104" xfId="44" applyNumberFormat="1" applyFont="1" applyFill="1" applyBorder="1" applyAlignment="1" applyProtection="1">
      <alignment horizontal="center"/>
      <protection locked="0"/>
    </xf>
    <xf numFmtId="1" fontId="33" fillId="35" borderId="75" xfId="44" applyNumberFormat="1" applyFont="1" applyFill="1" applyBorder="1" applyAlignment="1">
      <alignment horizontal="center"/>
    </xf>
    <xf numFmtId="1" fontId="33" fillId="35" borderId="75" xfId="44" applyNumberFormat="1" applyFont="1" applyFill="1" applyBorder="1" applyAlignment="1" applyProtection="1">
      <alignment horizontal="center"/>
      <protection locked="0"/>
    </xf>
    <xf numFmtId="0" fontId="38" fillId="35" borderId="75" xfId="44" applyFont="1" applyFill="1" applyBorder="1" applyAlignment="1" applyProtection="1">
      <alignment horizontal="center"/>
      <protection locked="0"/>
    </xf>
    <xf numFmtId="0" fontId="38" fillId="35" borderId="76" xfId="44" applyFont="1" applyFill="1" applyBorder="1" applyAlignment="1" applyProtection="1">
      <alignment horizontal="center"/>
      <protection locked="0"/>
    </xf>
    <xf numFmtId="1" fontId="35" fillId="35" borderId="75" xfId="44" applyNumberFormat="1" applyFont="1" applyFill="1" applyBorder="1" applyAlignment="1" applyProtection="1">
      <alignment horizontal="center"/>
      <protection locked="0"/>
    </xf>
    <xf numFmtId="1" fontId="35" fillId="35" borderId="75" xfId="44" applyNumberFormat="1" applyFont="1" applyFill="1" applyBorder="1" applyAlignment="1">
      <alignment horizontal="center"/>
    </xf>
    <xf numFmtId="0" fontId="40" fillId="35" borderId="75" xfId="44" applyFont="1" applyFill="1" applyBorder="1" applyAlignment="1" applyProtection="1">
      <alignment horizontal="center"/>
      <protection locked="0"/>
    </xf>
    <xf numFmtId="0" fontId="40" fillId="35" borderId="76" xfId="44" applyFont="1" applyFill="1" applyBorder="1" applyAlignment="1" applyProtection="1">
      <alignment horizontal="center"/>
      <protection locked="0"/>
    </xf>
    <xf numFmtId="1" fontId="31" fillId="25" borderId="176" xfId="44" applyNumberFormat="1" applyFont="1" applyFill="1" applyBorder="1" applyAlignment="1">
      <alignment horizontal="center"/>
    </xf>
    <xf numFmtId="0" fontId="30" fillId="0" borderId="0" xfId="44" applyFont="1"/>
    <xf numFmtId="0" fontId="33" fillId="0" borderId="76" xfId="39" applyFont="1" applyBorder="1" applyAlignment="1" applyProtection="1">
      <alignment horizontal="left" vertical="center"/>
      <protection locked="0"/>
    </xf>
    <xf numFmtId="0" fontId="34" fillId="0" borderId="0" xfId="44" applyFont="1"/>
    <xf numFmtId="1" fontId="31" fillId="25" borderId="162" xfId="44" applyNumberFormat="1" applyFont="1" applyFill="1" applyBorder="1" applyAlignment="1">
      <alignment horizontal="center"/>
    </xf>
    <xf numFmtId="0" fontId="32" fillId="0" borderId="182" xfId="44" applyFont="1" applyBorder="1"/>
    <xf numFmtId="0" fontId="31" fillId="26" borderId="177" xfId="44" applyFont="1" applyFill="1" applyBorder="1" applyAlignment="1">
      <alignment horizontal="center"/>
    </xf>
    <xf numFmtId="1" fontId="31" fillId="26" borderId="83" xfId="44" applyNumberFormat="1" applyFont="1" applyFill="1" applyBorder="1" applyAlignment="1">
      <alignment horizontal="center"/>
    </xf>
    <xf numFmtId="1" fontId="35" fillId="0" borderId="20" xfId="39" applyNumberFormat="1" applyFont="1" applyBorder="1" applyAlignment="1" applyProtection="1">
      <alignment horizontal="center"/>
      <protection locked="0"/>
    </xf>
    <xf numFmtId="1" fontId="35" fillId="0" borderId="19" xfId="39" applyNumberFormat="1" applyFont="1" applyBorder="1" applyAlignment="1" applyProtection="1">
      <alignment horizontal="center"/>
      <protection locked="0"/>
    </xf>
    <xf numFmtId="0" fontId="35" fillId="4" borderId="19" xfId="39" applyFont="1" applyFill="1" applyBorder="1" applyAlignment="1">
      <alignment horizontal="center"/>
    </xf>
    <xf numFmtId="1" fontId="35" fillId="0" borderId="18" xfId="39" applyNumberFormat="1" applyFont="1" applyBorder="1" applyAlignment="1" applyProtection="1">
      <alignment horizontal="center"/>
      <protection locked="0"/>
    </xf>
    <xf numFmtId="1" fontId="35" fillId="4" borderId="16" xfId="39" applyNumberFormat="1" applyFont="1" applyFill="1" applyBorder="1" applyAlignment="1">
      <alignment horizontal="center"/>
    </xf>
    <xf numFmtId="1" fontId="35" fillId="4" borderId="33" xfId="39" applyNumberFormat="1" applyFont="1" applyFill="1" applyBorder="1" applyAlignment="1">
      <alignment horizontal="center"/>
    </xf>
    <xf numFmtId="1" fontId="35" fillId="4" borderId="17" xfId="39" applyNumberFormat="1" applyFont="1" applyFill="1" applyBorder="1" applyAlignment="1">
      <alignment horizontal="center"/>
    </xf>
    <xf numFmtId="1" fontId="35" fillId="4" borderId="22" xfId="39" applyNumberFormat="1" applyFont="1" applyFill="1" applyBorder="1" applyAlignment="1">
      <alignment horizontal="center" vertical="center" shrinkToFit="1"/>
    </xf>
    <xf numFmtId="0" fontId="26" fillId="28" borderId="72" xfId="44" applyFont="1" applyFill="1" applyBorder="1"/>
    <xf numFmtId="0" fontId="26" fillId="0" borderId="72" xfId="44" applyFont="1" applyBorder="1"/>
    <xf numFmtId="0" fontId="26" fillId="0" borderId="181" xfId="44" applyFont="1" applyBorder="1"/>
    <xf numFmtId="1" fontId="27" fillId="4" borderId="22" xfId="39" applyNumberFormat="1" applyFont="1" applyFill="1" applyBorder="1"/>
    <xf numFmtId="1" fontId="27" fillId="4" borderId="183" xfId="39" applyNumberFormat="1" applyFont="1" applyFill="1" applyBorder="1"/>
    <xf numFmtId="0" fontId="26" fillId="0" borderId="0" xfId="49" applyFont="1"/>
    <xf numFmtId="0" fontId="26" fillId="0" borderId="75" xfId="44" applyFont="1" applyBorder="1" applyAlignment="1" applyProtection="1">
      <alignment wrapText="1"/>
      <protection locked="0"/>
    </xf>
    <xf numFmtId="0" fontId="26" fillId="0" borderId="75" xfId="44" applyFont="1" applyBorder="1" applyAlignment="1" applyProtection="1">
      <alignment shrinkToFit="1"/>
      <protection locked="0"/>
    </xf>
    <xf numFmtId="1" fontId="33" fillId="40" borderId="33" xfId="39" applyNumberFormat="1" applyFont="1" applyFill="1" applyBorder="1" applyAlignment="1">
      <alignment horizontal="center"/>
    </xf>
    <xf numFmtId="0" fontId="33" fillId="0" borderId="215" xfId="38" applyFont="1" applyBorder="1" applyAlignment="1" applyProtection="1">
      <alignment horizontal="center"/>
      <protection locked="0"/>
    </xf>
    <xf numFmtId="0" fontId="33" fillId="0" borderId="75" xfId="38" applyFont="1" applyBorder="1" applyAlignment="1" applyProtection="1">
      <alignment horizontal="center"/>
      <protection locked="0"/>
    </xf>
    <xf numFmtId="0" fontId="30" fillId="35" borderId="75" xfId="39" applyFont="1" applyFill="1" applyBorder="1"/>
    <xf numFmtId="0" fontId="33" fillId="0" borderId="160" xfId="38" applyFont="1" applyBorder="1" applyAlignment="1" applyProtection="1">
      <alignment horizontal="center"/>
      <protection locked="0"/>
    </xf>
    <xf numFmtId="0" fontId="33" fillId="0" borderId="163" xfId="38" applyFont="1" applyBorder="1" applyAlignment="1" applyProtection="1">
      <alignment horizontal="center"/>
      <protection locked="0"/>
    </xf>
    <xf numFmtId="0" fontId="33" fillId="0" borderId="196" xfId="38" applyFont="1" applyBorder="1" applyAlignment="1" applyProtection="1">
      <alignment horizontal="center"/>
      <protection locked="0"/>
    </xf>
    <xf numFmtId="0" fontId="33" fillId="41" borderId="75" xfId="39" applyFont="1" applyFill="1" applyBorder="1" applyAlignment="1">
      <alignment horizontal="center"/>
    </xf>
    <xf numFmtId="0" fontId="33" fillId="41" borderId="75" xfId="39" applyFont="1" applyFill="1" applyBorder="1" applyAlignment="1">
      <alignment horizontal="center" vertical="center"/>
    </xf>
    <xf numFmtId="0" fontId="33" fillId="41" borderId="73" xfId="39" applyFont="1" applyFill="1" applyBorder="1" applyAlignment="1">
      <alignment horizontal="center"/>
    </xf>
    <xf numFmtId="0" fontId="26" fillId="0" borderId="182" xfId="44" applyFont="1" applyBorder="1" applyAlignment="1" applyProtection="1">
      <alignment horizontal="center" vertical="center"/>
      <protection locked="0"/>
    </xf>
    <xf numFmtId="0" fontId="26" fillId="0" borderId="164" xfId="44" applyFont="1" applyBorder="1" applyProtection="1">
      <protection locked="0"/>
    </xf>
    <xf numFmtId="0" fontId="26" fillId="41" borderId="80" xfId="39" applyFont="1" applyFill="1" applyBorder="1" applyAlignment="1">
      <alignment horizontal="center"/>
    </xf>
    <xf numFmtId="1" fontId="33" fillId="40" borderId="34" xfId="39" applyNumberFormat="1" applyFont="1" applyFill="1" applyBorder="1" applyAlignment="1">
      <alignment horizontal="center"/>
    </xf>
    <xf numFmtId="0" fontId="37" fillId="31" borderId="76" xfId="39" applyFont="1" applyFill="1" applyBorder="1" applyProtection="1">
      <protection locked="0"/>
    </xf>
    <xf numFmtId="1" fontId="37" fillId="32" borderId="19" xfId="39" applyNumberFormat="1" applyFont="1" applyFill="1" applyBorder="1" applyAlignment="1">
      <alignment horizontal="center"/>
    </xf>
    <xf numFmtId="0" fontId="37" fillId="31" borderId="19" xfId="38" applyFont="1" applyFill="1" applyBorder="1" applyAlignment="1" applyProtection="1">
      <alignment horizontal="center"/>
      <protection locked="0"/>
    </xf>
    <xf numFmtId="0" fontId="37" fillId="31" borderId="18" xfId="39" applyFont="1" applyFill="1" applyBorder="1" applyAlignment="1" applyProtection="1">
      <alignment horizontal="center"/>
      <protection locked="0"/>
    </xf>
    <xf numFmtId="1" fontId="37" fillId="0" borderId="75" xfId="44" applyNumberFormat="1" applyFont="1" applyBorder="1" applyAlignment="1" applyProtection="1">
      <alignment horizontal="center"/>
      <protection locked="0"/>
    </xf>
    <xf numFmtId="1" fontId="37" fillId="25" borderId="75" xfId="44" applyNumberFormat="1" applyFont="1" applyFill="1" applyBorder="1" applyAlignment="1">
      <alignment horizontal="center"/>
    </xf>
    <xf numFmtId="0" fontId="46" fillId="0" borderId="75" xfId="44" applyFont="1" applyBorder="1" applyAlignment="1" applyProtection="1">
      <alignment horizontal="center"/>
      <protection locked="0"/>
    </xf>
    <xf numFmtId="0" fontId="37" fillId="0" borderId="75" xfId="44" applyFont="1" applyBorder="1" applyAlignment="1" applyProtection="1">
      <alignment horizontal="center"/>
      <protection locked="0"/>
    </xf>
    <xf numFmtId="0" fontId="37" fillId="0" borderId="78" xfId="39" applyFont="1" applyBorder="1" applyProtection="1">
      <protection locked="0"/>
    </xf>
    <xf numFmtId="0" fontId="37" fillId="0" borderId="76" xfId="44" applyFont="1" applyBorder="1" applyAlignment="1" applyProtection="1">
      <alignment horizontal="left" wrapText="1"/>
      <protection locked="0"/>
    </xf>
    <xf numFmtId="1" fontId="37" fillId="0" borderId="104" xfId="44" applyNumberFormat="1" applyFont="1" applyBorder="1" applyAlignment="1" applyProtection="1">
      <alignment horizontal="center"/>
      <protection locked="0"/>
    </xf>
    <xf numFmtId="0" fontId="46" fillId="35" borderId="75" xfId="44" applyFont="1" applyFill="1" applyBorder="1" applyAlignment="1" applyProtection="1">
      <alignment horizontal="center"/>
      <protection locked="0"/>
    </xf>
    <xf numFmtId="1" fontId="37" fillId="35" borderId="104" xfId="44" applyNumberFormat="1" applyFont="1" applyFill="1" applyBorder="1" applyAlignment="1" applyProtection="1">
      <alignment horizontal="center"/>
      <protection locked="0"/>
    </xf>
    <xf numFmtId="1" fontId="37" fillId="35" borderId="75" xfId="44" applyNumberFormat="1" applyFont="1" applyFill="1" applyBorder="1" applyAlignment="1">
      <alignment horizontal="center"/>
    </xf>
    <xf numFmtId="0" fontId="46" fillId="0" borderId="76" xfId="44" applyFont="1" applyBorder="1" applyAlignment="1" applyProtection="1">
      <alignment horizontal="center"/>
      <protection locked="0"/>
    </xf>
    <xf numFmtId="0" fontId="33" fillId="0" borderId="105" xfId="44" applyFont="1" applyBorder="1" applyAlignment="1" applyProtection="1">
      <alignment horizontal="left" vertical="center"/>
      <protection locked="0"/>
    </xf>
    <xf numFmtId="0" fontId="47" fillId="0" borderId="75" xfId="39" applyFont="1" applyBorder="1"/>
    <xf numFmtId="1" fontId="33" fillId="0" borderId="17" xfId="39" applyNumberFormat="1" applyFont="1" applyBorder="1" applyAlignment="1" applyProtection="1">
      <alignment horizontal="center"/>
      <protection locked="0"/>
    </xf>
    <xf numFmtId="0" fontId="33" fillId="4" borderId="17" xfId="39" applyFont="1" applyFill="1" applyBorder="1" applyAlignment="1">
      <alignment horizontal="center"/>
    </xf>
    <xf numFmtId="1" fontId="33" fillId="0" borderId="50" xfId="39" applyNumberFormat="1" applyFont="1" applyBorder="1" applyAlignment="1" applyProtection="1">
      <alignment horizontal="center"/>
      <protection locked="0"/>
    </xf>
    <xf numFmtId="1" fontId="33" fillId="0" borderId="59" xfId="39" applyNumberFormat="1" applyFont="1" applyBorder="1" applyAlignment="1" applyProtection="1">
      <alignment horizontal="center"/>
      <protection locked="0"/>
    </xf>
    <xf numFmtId="0" fontId="37" fillId="0" borderId="59" xfId="38" applyFont="1" applyBorder="1" applyAlignment="1" applyProtection="1">
      <alignment horizontal="center"/>
      <protection locked="0"/>
    </xf>
    <xf numFmtId="0" fontId="26" fillId="0" borderId="216" xfId="38" applyFont="1" applyBorder="1" applyAlignment="1" applyProtection="1">
      <alignment horizontal="center"/>
      <protection locked="0"/>
    </xf>
    <xf numFmtId="1" fontId="26" fillId="39" borderId="217" xfId="39" applyNumberFormat="1" applyFont="1" applyFill="1" applyBorder="1" applyAlignment="1">
      <alignment horizontal="center"/>
    </xf>
    <xf numFmtId="0" fontId="26" fillId="0" borderId="218" xfId="38" applyFont="1" applyBorder="1" applyAlignment="1" applyProtection="1">
      <alignment horizontal="center"/>
      <protection locked="0"/>
    </xf>
    <xf numFmtId="0" fontId="26" fillId="0" borderId="219" xfId="38" applyFont="1" applyBorder="1" applyAlignment="1" applyProtection="1">
      <alignment horizontal="center"/>
      <protection locked="0"/>
    </xf>
    <xf numFmtId="1" fontId="26" fillId="39" borderId="75" xfId="39" applyNumberFormat="1" applyFont="1" applyFill="1" applyBorder="1" applyAlignment="1">
      <alignment horizontal="center"/>
    </xf>
    <xf numFmtId="0" fontId="26" fillId="0" borderId="220" xfId="38" applyFont="1" applyBorder="1" applyAlignment="1" applyProtection="1">
      <alignment horizontal="center"/>
      <protection locked="0"/>
    </xf>
    <xf numFmtId="0" fontId="26" fillId="0" borderId="221" xfId="38" applyFont="1" applyBorder="1" applyAlignment="1" applyProtection="1">
      <alignment horizontal="center"/>
      <protection locked="0"/>
    </xf>
    <xf numFmtId="1" fontId="33" fillId="4" borderId="222" xfId="39" applyNumberFormat="1" applyFont="1" applyFill="1" applyBorder="1" applyAlignment="1">
      <alignment horizontal="center"/>
    </xf>
    <xf numFmtId="0" fontId="33" fillId="0" borderId="223" xfId="38" applyFont="1" applyBorder="1" applyAlignment="1" applyProtection="1">
      <alignment horizontal="center"/>
      <protection locked="0"/>
    </xf>
    <xf numFmtId="0" fontId="33" fillId="0" borderId="224" xfId="38" applyFont="1" applyBorder="1" applyAlignment="1" applyProtection="1">
      <alignment horizontal="center"/>
      <protection locked="0"/>
    </xf>
    <xf numFmtId="0" fontId="33" fillId="0" borderId="225" xfId="38" applyFont="1" applyBorder="1" applyAlignment="1" applyProtection="1">
      <alignment horizontal="center"/>
      <protection locked="0"/>
    </xf>
    <xf numFmtId="1" fontId="26" fillId="39" borderId="79" xfId="39" applyNumberFormat="1" applyFont="1" applyFill="1" applyBorder="1" applyAlignment="1">
      <alignment horizontal="center"/>
    </xf>
    <xf numFmtId="0" fontId="33" fillId="0" borderId="226" xfId="38" applyFont="1" applyBorder="1" applyAlignment="1" applyProtection="1">
      <alignment horizontal="center"/>
      <protection locked="0"/>
    </xf>
    <xf numFmtId="1" fontId="33" fillId="0" borderId="223" xfId="39" applyNumberFormat="1" applyFont="1" applyBorder="1" applyAlignment="1">
      <alignment horizontal="center"/>
    </xf>
    <xf numFmtId="0" fontId="33" fillId="41" borderId="223" xfId="38" applyFont="1" applyFill="1" applyBorder="1" applyAlignment="1" applyProtection="1">
      <alignment horizontal="center"/>
      <protection locked="0"/>
    </xf>
    <xf numFmtId="1" fontId="33" fillId="0" borderId="222" xfId="39" applyNumberFormat="1" applyFont="1" applyBorder="1" applyAlignment="1">
      <alignment horizontal="center"/>
    </xf>
    <xf numFmtId="0" fontId="33" fillId="41" borderId="227" xfId="38" applyFont="1" applyFill="1" applyBorder="1" applyAlignment="1" applyProtection="1">
      <alignment horizontal="center"/>
      <protection locked="0"/>
    </xf>
    <xf numFmtId="0" fontId="33" fillId="0" borderId="228" xfId="38" applyFont="1" applyBorder="1" applyAlignment="1" applyProtection="1">
      <alignment horizontal="center"/>
      <protection locked="0"/>
    </xf>
    <xf numFmtId="1" fontId="33" fillId="4" borderId="25" xfId="39" applyNumberFormat="1" applyFont="1" applyFill="1" applyBorder="1" applyAlignment="1">
      <alignment horizontal="center"/>
    </xf>
    <xf numFmtId="1" fontId="33" fillId="4" borderId="215" xfId="39" applyNumberFormat="1" applyFont="1" applyFill="1" applyBorder="1" applyAlignment="1">
      <alignment horizontal="center"/>
    </xf>
    <xf numFmtId="0" fontId="33" fillId="4" borderId="26" xfId="39" applyFont="1" applyFill="1" applyBorder="1" applyAlignment="1">
      <alignment horizontal="center"/>
    </xf>
    <xf numFmtId="1" fontId="33" fillId="4" borderId="229" xfId="39" applyNumberFormat="1" applyFont="1" applyFill="1" applyBorder="1" applyAlignment="1">
      <alignment horizontal="center" vertical="center" shrinkToFit="1"/>
    </xf>
    <xf numFmtId="0" fontId="33" fillId="0" borderId="84" xfId="39" applyFont="1" applyBorder="1"/>
    <xf numFmtId="0" fontId="33" fillId="0" borderId="222" xfId="38" applyFont="1" applyBorder="1" applyAlignment="1" applyProtection="1">
      <alignment horizontal="center"/>
      <protection locked="0"/>
    </xf>
    <xf numFmtId="0" fontId="33" fillId="0" borderId="230" xfId="38" applyFont="1" applyBorder="1" applyAlignment="1" applyProtection="1">
      <alignment horizontal="center"/>
      <protection locked="0"/>
    </xf>
    <xf numFmtId="1" fontId="26" fillId="0" borderId="218" xfId="39" applyNumberFormat="1" applyFont="1" applyBorder="1" applyAlignment="1">
      <alignment horizontal="center"/>
    </xf>
    <xf numFmtId="1" fontId="26" fillId="0" borderId="216" xfId="39" applyNumberFormat="1" applyFont="1" applyBorder="1" applyAlignment="1">
      <alignment horizontal="center"/>
    </xf>
    <xf numFmtId="0" fontId="26" fillId="0" borderId="217" xfId="39" applyFont="1" applyBorder="1" applyAlignment="1">
      <alignment horizontal="center"/>
    </xf>
    <xf numFmtId="0" fontId="26" fillId="41" borderId="75" xfId="0" applyFont="1" applyFill="1" applyBorder="1"/>
    <xf numFmtId="0" fontId="33" fillId="41" borderId="73" xfId="39" applyFont="1" applyFill="1" applyBorder="1"/>
    <xf numFmtId="0" fontId="33" fillId="41" borderId="84" xfId="39" applyFont="1" applyFill="1" applyBorder="1"/>
    <xf numFmtId="1" fontId="37" fillId="35" borderId="75" xfId="44" applyNumberFormat="1" applyFont="1" applyFill="1" applyBorder="1" applyAlignment="1" applyProtection="1">
      <alignment horizontal="center"/>
      <protection locked="0"/>
    </xf>
    <xf numFmtId="0" fontId="46" fillId="35" borderId="76" xfId="44" applyFont="1" applyFill="1" applyBorder="1" applyAlignment="1" applyProtection="1">
      <alignment horizontal="center"/>
      <protection locked="0"/>
    </xf>
    <xf numFmtId="1" fontId="48" fillId="0" borderId="75" xfId="39" applyNumberFormat="1" applyFont="1" applyBorder="1" applyAlignment="1" applyProtection="1">
      <alignment horizontal="center"/>
      <protection locked="0"/>
    </xf>
    <xf numFmtId="1" fontId="48" fillId="4" borderId="19" xfId="39" applyNumberFormat="1" applyFont="1" applyFill="1" applyBorder="1" applyAlignment="1">
      <alignment horizontal="center"/>
    </xf>
    <xf numFmtId="1" fontId="27" fillId="25" borderId="74" xfId="44" applyNumberFormat="1" applyFont="1" applyFill="1" applyBorder="1" applyAlignment="1">
      <alignment horizontal="center" vertical="center"/>
    </xf>
    <xf numFmtId="0" fontId="38" fillId="33" borderId="105" xfId="44" applyFont="1" applyFill="1" applyBorder="1" applyAlignment="1" applyProtection="1">
      <alignment horizontal="center"/>
      <protection locked="0"/>
    </xf>
    <xf numFmtId="1" fontId="33" fillId="34" borderId="15" xfId="39" applyNumberFormat="1" applyFont="1" applyFill="1" applyBorder="1" applyAlignment="1">
      <alignment horizontal="center"/>
    </xf>
    <xf numFmtId="0" fontId="33" fillId="33" borderId="159" xfId="38" applyFont="1" applyFill="1" applyBorder="1" applyAlignment="1" applyProtection="1">
      <alignment horizontal="center"/>
      <protection locked="0"/>
    </xf>
    <xf numFmtId="0" fontId="37" fillId="0" borderId="17" xfId="38" applyFont="1" applyFill="1" applyBorder="1" applyAlignment="1" applyProtection="1">
      <alignment horizontal="center"/>
      <protection locked="0"/>
    </xf>
    <xf numFmtId="0" fontId="37" fillId="0" borderId="18" xfId="38" applyFont="1" applyFill="1" applyBorder="1" applyAlignment="1" applyProtection="1">
      <alignment horizontal="center"/>
      <protection locked="0"/>
    </xf>
    <xf numFmtId="1" fontId="33" fillId="40" borderId="19" xfId="39" applyNumberFormat="1" applyFont="1" applyFill="1" applyBorder="1" applyAlignment="1">
      <alignment horizontal="center"/>
    </xf>
    <xf numFmtId="1" fontId="37" fillId="40" borderId="19" xfId="39" applyNumberFormat="1" applyFont="1" applyFill="1" applyBorder="1" applyAlignment="1">
      <alignment horizontal="center"/>
    </xf>
    <xf numFmtId="0" fontId="37" fillId="0" borderId="72" xfId="39" applyFont="1" applyBorder="1" applyAlignment="1" applyProtection="1">
      <alignment horizontal="center" vertical="center"/>
      <protection locked="0"/>
    </xf>
    <xf numFmtId="0" fontId="37" fillId="25" borderId="75" xfId="39" applyFont="1" applyFill="1" applyBorder="1" applyAlignment="1">
      <alignment horizontal="center"/>
    </xf>
    <xf numFmtId="1" fontId="35" fillId="0" borderId="50" xfId="39" applyNumberFormat="1" applyFont="1" applyBorder="1" applyAlignment="1" applyProtection="1">
      <alignment horizontal="center"/>
      <protection locked="0"/>
    </xf>
    <xf numFmtId="0" fontId="37" fillId="0" borderId="77" xfId="44" applyFont="1" applyBorder="1" applyAlignment="1" applyProtection="1">
      <alignment horizontal="center" vertical="center"/>
      <protection locked="0"/>
    </xf>
    <xf numFmtId="0" fontId="36" fillId="38" borderId="17" xfId="38" applyFont="1" applyFill="1" applyBorder="1" applyAlignment="1" applyProtection="1">
      <alignment horizontal="center"/>
      <protection locked="0"/>
    </xf>
    <xf numFmtId="1" fontId="49" fillId="0" borderId="104" xfId="44" applyNumberFormat="1" applyFont="1" applyBorder="1" applyAlignment="1" applyProtection="1">
      <alignment horizontal="center"/>
      <protection locked="0"/>
    </xf>
    <xf numFmtId="1" fontId="49" fillId="25" borderId="75" xfId="44" applyNumberFormat="1" applyFont="1" applyFill="1" applyBorder="1" applyAlignment="1">
      <alignment horizontal="center"/>
    </xf>
    <xf numFmtId="1" fontId="49" fillId="0" borderId="75" xfId="44" applyNumberFormat="1" applyFont="1" applyBorder="1" applyAlignment="1" applyProtection="1">
      <alignment horizontal="center"/>
      <protection locked="0"/>
    </xf>
    <xf numFmtId="0" fontId="51" fillId="0" borderId="75" xfId="44" applyFont="1" applyBorder="1" applyAlignment="1" applyProtection="1">
      <alignment horizontal="center"/>
      <protection locked="0"/>
    </xf>
    <xf numFmtId="0" fontId="51" fillId="0" borderId="76" xfId="44" applyFont="1" applyBorder="1" applyAlignment="1" applyProtection="1">
      <alignment horizontal="center"/>
      <protection locked="0"/>
    </xf>
    <xf numFmtId="0" fontId="33" fillId="38" borderId="17" xfId="38" applyFont="1" applyFill="1" applyBorder="1" applyAlignment="1" applyProtection="1">
      <alignment horizontal="center"/>
      <protection locked="0"/>
    </xf>
    <xf numFmtId="0" fontId="38" fillId="0" borderId="105" xfId="44" applyFont="1" applyBorder="1" applyAlignment="1" applyProtection="1">
      <alignment horizontal="center"/>
      <protection locked="0"/>
    </xf>
    <xf numFmtId="1" fontId="33" fillId="0" borderId="73" xfId="44" applyNumberFormat="1" applyFont="1" applyBorder="1" applyAlignment="1" applyProtection="1">
      <alignment horizontal="center"/>
      <protection locked="0"/>
    </xf>
    <xf numFmtId="0" fontId="33" fillId="25" borderId="0" xfId="39" applyFont="1" applyFill="1" applyAlignment="1">
      <alignment horizontal="center"/>
    </xf>
    <xf numFmtId="1" fontId="33" fillId="0" borderId="231" xfId="44" applyNumberFormat="1" applyFont="1" applyBorder="1" applyAlignment="1" applyProtection="1">
      <alignment horizontal="center"/>
      <protection locked="0"/>
    </xf>
    <xf numFmtId="1" fontId="33" fillId="25" borderId="80" xfId="44" applyNumberFormat="1" applyFont="1" applyFill="1" applyBorder="1" applyAlignment="1">
      <alignment horizontal="center"/>
    </xf>
    <xf numFmtId="1" fontId="33" fillId="0" borderId="80" xfId="44" applyNumberFormat="1" applyFont="1" applyBorder="1" applyAlignment="1" applyProtection="1">
      <alignment horizontal="center"/>
      <protection locked="0"/>
    </xf>
    <xf numFmtId="0" fontId="38" fillId="0" borderId="80" xfId="44" applyFont="1" applyBorder="1" applyAlignment="1" applyProtection="1">
      <alignment horizontal="center"/>
      <protection locked="0"/>
    </xf>
    <xf numFmtId="0" fontId="38" fillId="0" borderId="164" xfId="44" applyFont="1" applyBorder="1" applyAlignment="1" applyProtection="1">
      <alignment horizontal="center"/>
      <protection locked="0"/>
    </xf>
    <xf numFmtId="1" fontId="50" fillId="0" borderId="231" xfId="44" applyNumberFormat="1" applyFont="1" applyBorder="1" applyAlignment="1" applyProtection="1">
      <alignment horizontal="center"/>
      <protection locked="0"/>
    </xf>
    <xf numFmtId="1" fontId="33" fillId="4" borderId="0" xfId="39" applyNumberFormat="1" applyFont="1" applyFill="1" applyAlignment="1">
      <alignment horizontal="center"/>
    </xf>
    <xf numFmtId="1" fontId="33" fillId="4" borderId="0" xfId="39" applyNumberFormat="1" applyFont="1" applyFill="1" applyAlignment="1">
      <alignment horizontal="center" vertical="center" shrinkToFit="1"/>
    </xf>
    <xf numFmtId="0" fontId="33" fillId="0" borderId="76" xfId="44" applyFont="1" applyFill="1" applyBorder="1" applyAlignment="1" applyProtection="1">
      <alignment horizontal="left" vertical="center"/>
      <protection locked="0"/>
    </xf>
    <xf numFmtId="0" fontId="46" fillId="0" borderId="75" xfId="44" applyFont="1" applyFill="1" applyBorder="1" applyAlignment="1" applyProtection="1">
      <alignment horizontal="center"/>
      <protection locked="0"/>
    </xf>
    <xf numFmtId="1" fontId="37" fillId="4" borderId="16" xfId="39" applyNumberFormat="1" applyFont="1" applyFill="1" applyBorder="1" applyAlignment="1">
      <alignment horizontal="center"/>
    </xf>
    <xf numFmtId="0" fontId="47" fillId="0" borderId="0" xfId="44" applyFont="1"/>
    <xf numFmtId="0" fontId="37" fillId="31" borderId="72" xfId="39" applyFont="1" applyFill="1" applyBorder="1" applyAlignment="1" applyProtection="1">
      <alignment horizontal="center" vertical="center"/>
      <protection locked="0"/>
    </xf>
    <xf numFmtId="0" fontId="26" fillId="0" borderId="75" xfId="0" applyFont="1" applyFill="1" applyBorder="1"/>
    <xf numFmtId="0" fontId="30" fillId="0" borderId="75" xfId="0" applyFont="1" applyFill="1" applyBorder="1"/>
    <xf numFmtId="0" fontId="33" fillId="0" borderId="77" xfId="44" applyFont="1" applyFill="1" applyBorder="1" applyAlignment="1" applyProtection="1">
      <alignment horizontal="center" vertical="center"/>
      <protection locked="0"/>
    </xf>
    <xf numFmtId="0" fontId="33" fillId="0" borderId="182" xfId="44" applyFont="1" applyFill="1" applyBorder="1" applyAlignment="1" applyProtection="1">
      <alignment horizontal="center" vertical="center"/>
      <protection locked="0"/>
    </xf>
    <xf numFmtId="0" fontId="30" fillId="0" borderId="101" xfId="44" applyFont="1" applyFill="1" applyBorder="1" applyAlignment="1" applyProtection="1">
      <alignment horizontal="center" vertical="center"/>
      <protection locked="0"/>
    </xf>
    <xf numFmtId="0" fontId="38" fillId="0" borderId="75" xfId="0" applyFont="1" applyFill="1" applyBorder="1"/>
    <xf numFmtId="0" fontId="26" fillId="0" borderId="75" xfId="0" applyFont="1" applyFill="1" applyBorder="1" applyAlignment="1">
      <alignment horizontal="left"/>
    </xf>
    <xf numFmtId="0" fontId="26" fillId="0" borderId="75" xfId="0" applyFont="1" applyFill="1" applyBorder="1" applyAlignment="1">
      <alignment vertical="top"/>
    </xf>
    <xf numFmtId="0" fontId="30" fillId="0" borderId="73" xfId="0" applyFont="1" applyFill="1" applyBorder="1" applyAlignment="1">
      <alignment vertical="top"/>
    </xf>
    <xf numFmtId="0" fontId="30" fillId="0" borderId="79" xfId="0" applyFont="1" applyFill="1" applyBorder="1"/>
    <xf numFmtId="0" fontId="33" fillId="0" borderId="233" xfId="38" applyFont="1" applyBorder="1" applyAlignment="1" applyProtection="1">
      <alignment horizontal="center"/>
      <protection locked="0"/>
    </xf>
    <xf numFmtId="0" fontId="33" fillId="0" borderId="234" xfId="38" applyFont="1" applyBorder="1" applyAlignment="1" applyProtection="1">
      <alignment horizontal="center"/>
      <protection locked="0"/>
    </xf>
    <xf numFmtId="0" fontId="26" fillId="0" borderId="73" xfId="0" applyFont="1" applyBorder="1"/>
    <xf numFmtId="0" fontId="33" fillId="0" borderId="236" xfId="38" applyFont="1" applyBorder="1" applyAlignment="1" applyProtection="1">
      <alignment horizontal="center"/>
      <protection locked="0"/>
    </xf>
    <xf numFmtId="0" fontId="33" fillId="0" borderId="237" xfId="38" applyFont="1" applyBorder="1" applyAlignment="1" applyProtection="1">
      <alignment horizontal="center"/>
      <protection locked="0"/>
    </xf>
    <xf numFmtId="1" fontId="26" fillId="0" borderId="238" xfId="39" applyNumberFormat="1" applyFont="1" applyBorder="1" applyAlignment="1">
      <alignment horizontal="center" vertical="center" shrinkToFit="1"/>
    </xf>
    <xf numFmtId="0" fontId="33" fillId="0" borderId="239" xfId="38" applyFont="1" applyBorder="1" applyAlignment="1" applyProtection="1">
      <alignment horizontal="center"/>
      <protection locked="0"/>
    </xf>
    <xf numFmtId="0" fontId="33" fillId="0" borderId="240" xfId="38" applyFont="1" applyBorder="1" applyAlignment="1" applyProtection="1">
      <alignment horizontal="center"/>
      <protection locked="0"/>
    </xf>
    <xf numFmtId="0" fontId="33" fillId="0" borderId="76" xfId="38" applyFont="1" applyBorder="1" applyAlignment="1" applyProtection="1">
      <alignment horizontal="center"/>
      <protection locked="0"/>
    </xf>
    <xf numFmtId="0" fontId="26" fillId="0" borderId="241" xfId="38" applyFont="1" applyBorder="1" applyAlignment="1" applyProtection="1">
      <alignment horizontal="center"/>
      <protection locked="0"/>
    </xf>
    <xf numFmtId="0" fontId="26" fillId="0" borderId="238" xfId="38" applyFont="1" applyBorder="1" applyAlignment="1" applyProtection="1">
      <alignment horizontal="center"/>
      <protection locked="0"/>
    </xf>
    <xf numFmtId="0" fontId="33" fillId="0" borderId="242" xfId="38" applyFont="1" applyBorder="1" applyAlignment="1" applyProtection="1">
      <alignment horizontal="center"/>
      <protection locked="0"/>
    </xf>
    <xf numFmtId="0" fontId="33" fillId="0" borderId="83" xfId="38" applyFont="1" applyBorder="1" applyAlignment="1" applyProtection="1">
      <alignment horizontal="center"/>
      <protection locked="0"/>
    </xf>
    <xf numFmtId="0" fontId="33" fillId="0" borderId="235" xfId="38" applyFont="1" applyBorder="1" applyAlignment="1" applyProtection="1">
      <alignment horizontal="center"/>
      <protection locked="0"/>
    </xf>
    <xf numFmtId="0" fontId="26" fillId="0" borderId="76" xfId="0" applyFont="1" applyFill="1" applyBorder="1"/>
    <xf numFmtId="0" fontId="26" fillId="0" borderId="164" xfId="0" applyFont="1" applyFill="1" applyBorder="1"/>
    <xf numFmtId="0" fontId="26" fillId="0" borderId="76" xfId="0" applyFont="1" applyFill="1" applyBorder="1" applyAlignment="1">
      <alignment horizontal="left" vertical="center" wrapText="1"/>
    </xf>
    <xf numFmtId="0" fontId="30" fillId="0" borderId="143" xfId="0" applyFont="1" applyFill="1" applyBorder="1" applyAlignment="1">
      <alignment wrapText="1"/>
    </xf>
    <xf numFmtId="0" fontId="26" fillId="0" borderId="111" xfId="0" applyFont="1" applyFill="1" applyBorder="1"/>
    <xf numFmtId="1" fontId="33" fillId="0" borderId="208" xfId="39" applyNumberFormat="1" applyFont="1" applyFill="1" applyBorder="1" applyAlignment="1">
      <alignment horizontal="center"/>
    </xf>
    <xf numFmtId="0" fontId="33" fillId="0" borderId="243" xfId="38" applyFont="1" applyBorder="1" applyAlignment="1" applyProtection="1">
      <alignment horizontal="center"/>
      <protection locked="0"/>
    </xf>
    <xf numFmtId="0" fontId="33" fillId="0" borderId="245" xfId="38" applyFont="1" applyBorder="1" applyAlignment="1" applyProtection="1">
      <alignment horizontal="center"/>
      <protection locked="0"/>
    </xf>
    <xf numFmtId="0" fontId="33" fillId="0" borderId="244" xfId="38" applyFont="1" applyBorder="1" applyAlignment="1" applyProtection="1">
      <alignment horizontal="center"/>
      <protection locked="0"/>
    </xf>
    <xf numFmtId="0" fontId="33" fillId="0" borderId="156" xfId="38" applyFont="1" applyBorder="1" applyAlignment="1" applyProtection="1">
      <alignment horizontal="center"/>
      <protection locked="0"/>
    </xf>
    <xf numFmtId="0" fontId="26" fillId="0" borderId="75" xfId="39" applyFont="1" applyFill="1" applyBorder="1"/>
    <xf numFmtId="0" fontId="26" fillId="0" borderId="232" xfId="39" applyFont="1" applyFill="1" applyBorder="1"/>
    <xf numFmtId="1" fontId="33" fillId="0" borderId="19" xfId="39" applyNumberFormat="1" applyFont="1" applyFill="1" applyBorder="1" applyAlignment="1">
      <alignment horizontal="center"/>
    </xf>
    <xf numFmtId="0" fontId="26" fillId="0" borderId="73" xfId="0" applyFont="1" applyFill="1" applyBorder="1"/>
    <xf numFmtId="0" fontId="33" fillId="0" borderId="153" xfId="38" applyFont="1" applyBorder="1" applyAlignment="1" applyProtection="1">
      <alignment horizontal="center"/>
      <protection locked="0"/>
    </xf>
    <xf numFmtId="0" fontId="26" fillId="37" borderId="79" xfId="44" applyFont="1" applyFill="1" applyBorder="1" applyAlignment="1">
      <alignment horizontal="center"/>
    </xf>
    <xf numFmtId="0" fontId="26" fillId="0" borderId="76" xfId="0" applyFont="1" applyFill="1" applyBorder="1" applyAlignment="1">
      <alignment wrapText="1"/>
    </xf>
    <xf numFmtId="0" fontId="33" fillId="0" borderId="246" xfId="38" applyFont="1" applyBorder="1" applyAlignment="1" applyProtection="1">
      <alignment horizontal="center"/>
      <protection locked="0"/>
    </xf>
    <xf numFmtId="0" fontId="33" fillId="0" borderId="247" xfId="38" applyFont="1" applyBorder="1" applyAlignment="1" applyProtection="1">
      <alignment horizontal="center"/>
      <protection locked="0"/>
    </xf>
    <xf numFmtId="0" fontId="33" fillId="0" borderId="248" xfId="0" applyFont="1" applyBorder="1"/>
    <xf numFmtId="0" fontId="33" fillId="0" borderId="249" xfId="38" applyFont="1" applyBorder="1" applyAlignment="1" applyProtection="1">
      <alignment horizontal="center"/>
      <protection locked="0"/>
    </xf>
    <xf numFmtId="0" fontId="33" fillId="0" borderId="251" xfId="38" applyFont="1" applyBorder="1" applyAlignment="1" applyProtection="1">
      <alignment horizontal="center"/>
      <protection locked="0"/>
    </xf>
    <xf numFmtId="1" fontId="33" fillId="4" borderId="250" xfId="39" applyNumberFormat="1" applyFont="1" applyFill="1" applyBorder="1" applyAlignment="1">
      <alignment horizontal="center"/>
    </xf>
    <xf numFmtId="0" fontId="26" fillId="0" borderId="98" xfId="0" applyFont="1" applyFill="1" applyBorder="1"/>
    <xf numFmtId="0" fontId="26" fillId="0" borderId="75" xfId="0" applyFont="1" applyFill="1" applyBorder="1" applyAlignment="1">
      <alignment wrapText="1"/>
    </xf>
    <xf numFmtId="0" fontId="29" fillId="0" borderId="0" xfId="49" applyFont="1" applyFill="1"/>
    <xf numFmtId="0" fontId="26" fillId="0" borderId="0" xfId="49" applyFont="1" applyFill="1"/>
    <xf numFmtId="0" fontId="52" fillId="0" borderId="83" xfId="49" applyFont="1" applyBorder="1" applyAlignment="1">
      <alignment horizontal="center"/>
    </xf>
    <xf numFmtId="0" fontId="52" fillId="0" borderId="206" xfId="49" applyFont="1" applyBorder="1" applyAlignment="1">
      <alignment horizontal="center"/>
    </xf>
    <xf numFmtId="0" fontId="53" fillId="0" borderId="72" xfId="44" applyFont="1" applyBorder="1" applyAlignment="1" applyProtection="1">
      <alignment horizontal="center" vertical="center"/>
      <protection locked="0"/>
    </xf>
    <xf numFmtId="0" fontId="53" fillId="0" borderId="75" xfId="44" applyFont="1" applyBorder="1" applyProtection="1">
      <protection locked="0"/>
    </xf>
    <xf numFmtId="0" fontId="53" fillId="0" borderId="75" xfId="44" applyFont="1" applyBorder="1" applyAlignment="1" applyProtection="1">
      <alignment horizontal="center" vertical="center"/>
      <protection locked="0"/>
    </xf>
    <xf numFmtId="0" fontId="53" fillId="0" borderId="84" xfId="44" applyFont="1" applyBorder="1" applyProtection="1">
      <protection locked="0"/>
    </xf>
    <xf numFmtId="0" fontId="53" fillId="0" borderId="81" xfId="44" applyFont="1" applyBorder="1" applyAlignment="1" applyProtection="1">
      <alignment horizontal="center" vertical="center"/>
      <protection locked="0"/>
    </xf>
    <xf numFmtId="0" fontId="53" fillId="0" borderId="79" xfId="44" applyFont="1" applyBorder="1" applyProtection="1">
      <protection locked="0"/>
    </xf>
    <xf numFmtId="0" fontId="53" fillId="0" borderId="79" xfId="44" applyFont="1" applyBorder="1" applyAlignment="1" applyProtection="1">
      <alignment horizontal="center" vertical="center"/>
      <protection locked="0"/>
    </xf>
    <xf numFmtId="0" fontId="53" fillId="0" borderId="85" xfId="44" applyFont="1" applyBorder="1" applyProtection="1">
      <protection locked="0"/>
    </xf>
    <xf numFmtId="0" fontId="53" fillId="0" borderId="105" xfId="44" applyFont="1" applyBorder="1" applyProtection="1">
      <protection locked="0"/>
    </xf>
    <xf numFmtId="0" fontId="53" fillId="0" borderId="75" xfId="49" applyFont="1" applyBorder="1" applyAlignment="1" applyProtection="1">
      <alignment horizontal="center"/>
      <protection locked="0"/>
    </xf>
    <xf numFmtId="0" fontId="53" fillId="0" borderId="84" xfId="49" applyFont="1" applyBorder="1" applyAlignment="1" applyProtection="1">
      <alignment horizontal="left"/>
      <protection locked="0"/>
    </xf>
    <xf numFmtId="0" fontId="53" fillId="0" borderId="75" xfId="49" applyFont="1" applyBorder="1" applyAlignment="1" applyProtection="1">
      <alignment horizontal="center" wrapText="1"/>
      <protection locked="0"/>
    </xf>
    <xf numFmtId="0" fontId="53" fillId="0" borderId="75" xfId="49" applyFont="1" applyBorder="1" applyAlignment="1" applyProtection="1">
      <alignment horizontal="left"/>
      <protection locked="0"/>
    </xf>
    <xf numFmtId="0" fontId="54" fillId="0" borderId="75" xfId="0" applyFont="1" applyBorder="1" applyAlignment="1">
      <alignment horizontal="center" vertical="center"/>
    </xf>
    <xf numFmtId="0" fontId="53" fillId="0" borderId="75" xfId="44" applyFont="1" applyBorder="1" applyAlignment="1" applyProtection="1">
      <alignment vertical="center"/>
      <protection locked="0"/>
    </xf>
    <xf numFmtId="0" fontId="53" fillId="0" borderId="75" xfId="39" applyFont="1" applyBorder="1" applyAlignment="1" applyProtection="1">
      <alignment horizontal="center" vertical="center"/>
      <protection locked="0"/>
    </xf>
    <xf numFmtId="0" fontId="53" fillId="0" borderId="75" xfId="39" applyFont="1" applyBorder="1" applyProtection="1">
      <protection locked="0"/>
    </xf>
    <xf numFmtId="0" fontId="55" fillId="0" borderId="72" xfId="50" applyFont="1" applyBorder="1" applyAlignment="1">
      <alignment horizontal="center"/>
    </xf>
    <xf numFmtId="0" fontId="55" fillId="0" borderId="75" xfId="50" applyFont="1" applyBorder="1"/>
    <xf numFmtId="0" fontId="55" fillId="0" borderId="75" xfId="50" applyFont="1" applyBorder="1" applyAlignment="1">
      <alignment horizontal="center" vertical="center"/>
    </xf>
    <xf numFmtId="0" fontId="55" fillId="0" borderId="84" xfId="50" applyFont="1" applyBorder="1"/>
    <xf numFmtId="0" fontId="53" fillId="0" borderId="72" xfId="49" applyFont="1" applyBorder="1" applyAlignment="1" applyProtection="1">
      <alignment horizontal="center"/>
      <protection locked="0"/>
    </xf>
    <xf numFmtId="0" fontId="53" fillId="0" borderId="75" xfId="49" applyFont="1" applyBorder="1" applyAlignment="1" applyProtection="1">
      <alignment vertical="center"/>
      <protection locked="0"/>
    </xf>
    <xf numFmtId="0" fontId="53" fillId="0" borderId="73" xfId="49" applyFont="1" applyBorder="1" applyAlignment="1" applyProtection="1">
      <alignment horizontal="center" vertical="center"/>
      <protection locked="0"/>
    </xf>
    <xf numFmtId="0" fontId="53" fillId="0" borderId="75" xfId="49" applyFont="1" applyBorder="1" applyAlignment="1" applyProtection="1">
      <alignment horizontal="center" vertical="center"/>
      <protection locked="0"/>
    </xf>
    <xf numFmtId="0" fontId="53" fillId="0" borderId="84" xfId="49" applyFont="1" applyBorder="1" applyAlignment="1" applyProtection="1">
      <alignment vertical="center"/>
      <protection locked="0"/>
    </xf>
    <xf numFmtId="0" fontId="53" fillId="0" borderId="72" xfId="49" applyFont="1" applyBorder="1" applyAlignment="1" applyProtection="1">
      <alignment horizontal="center" wrapText="1"/>
      <protection locked="0"/>
    </xf>
    <xf numFmtId="0" fontId="53" fillId="0" borderId="75" xfId="49" applyFont="1" applyBorder="1" applyAlignment="1" applyProtection="1">
      <alignment horizontal="left" wrapText="1"/>
      <protection locked="0"/>
    </xf>
    <xf numFmtId="0" fontId="54" fillId="0" borderId="75" xfId="0" applyFont="1" applyBorder="1" applyAlignment="1">
      <alignment horizontal="justify" vertical="center"/>
    </xf>
    <xf numFmtId="0" fontId="54" fillId="0" borderId="72" xfId="0" applyFont="1" applyBorder="1" applyAlignment="1">
      <alignment horizontal="center" vertical="center"/>
    </xf>
    <xf numFmtId="0" fontId="53" fillId="0" borderId="84" xfId="49" applyFont="1" applyBorder="1" applyAlignment="1" applyProtection="1">
      <alignment horizontal="left" wrapText="1"/>
      <protection locked="0"/>
    </xf>
    <xf numFmtId="0" fontId="53" fillId="0" borderId="84" xfId="0" applyFont="1" applyBorder="1" applyAlignment="1">
      <alignment horizontal="justify" vertical="center"/>
    </xf>
    <xf numFmtId="0" fontId="54" fillId="0" borderId="72" xfId="50" applyFont="1" applyBorder="1" applyAlignment="1">
      <alignment horizontal="center"/>
    </xf>
    <xf numFmtId="0" fontId="54" fillId="0" borderId="75" xfId="50" applyFont="1" applyBorder="1" applyAlignment="1">
      <alignment horizontal="justify"/>
    </xf>
    <xf numFmtId="0" fontId="54" fillId="0" borderId="75" xfId="50" applyFont="1" applyBorder="1" applyAlignment="1">
      <alignment horizontal="center"/>
    </xf>
    <xf numFmtId="0" fontId="54" fillId="0" borderId="84" xfId="50" applyFont="1" applyBorder="1"/>
    <xf numFmtId="0" fontId="54" fillId="0" borderId="161" xfId="50" applyFont="1" applyBorder="1" applyAlignment="1">
      <alignment horizontal="center"/>
    </xf>
    <xf numFmtId="0" fontId="54" fillId="0" borderId="80" xfId="50" applyFont="1" applyBorder="1" applyAlignment="1">
      <alignment horizontal="justify"/>
    </xf>
    <xf numFmtId="0" fontId="54" fillId="0" borderId="80" xfId="50" applyFont="1" applyBorder="1" applyAlignment="1">
      <alignment horizontal="center"/>
    </xf>
    <xf numFmtId="0" fontId="54" fillId="0" borderId="207" xfId="50" applyFont="1" applyBorder="1"/>
    <xf numFmtId="0" fontId="54" fillId="0" borderId="72" xfId="50" applyFont="1" applyBorder="1" applyAlignment="1">
      <alignment horizontal="center" vertical="center"/>
    </xf>
    <xf numFmtId="0" fontId="54" fillId="0" borderId="75" xfId="50" applyFont="1" applyBorder="1"/>
    <xf numFmtId="0" fontId="54" fillId="0" borderId="75" xfId="50" applyFont="1" applyBorder="1" applyAlignment="1">
      <alignment wrapText="1"/>
    </xf>
    <xf numFmtId="0" fontId="54" fillId="0" borderId="75" xfId="50" applyFont="1" applyBorder="1" applyAlignment="1">
      <alignment horizontal="center" vertical="center"/>
    </xf>
    <xf numFmtId="0" fontId="54" fillId="0" borderId="84" xfId="0" applyFont="1" applyBorder="1"/>
    <xf numFmtId="0" fontId="54" fillId="0" borderId="75" xfId="50" applyFont="1" applyBorder="1" applyAlignment="1">
      <alignment vertical="center" wrapText="1"/>
    </xf>
    <xf numFmtId="0" fontId="54" fillId="0" borderId="84" xfId="0" applyFont="1" applyBorder="1" applyAlignment="1">
      <alignment vertical="center"/>
    </xf>
    <xf numFmtId="0" fontId="54" fillId="0" borderId="72" xfId="0" applyFont="1" applyBorder="1" applyAlignment="1">
      <alignment horizontal="center" vertical="top"/>
    </xf>
    <xf numFmtId="0" fontId="54" fillId="0" borderId="75" xfId="50" applyFont="1" applyBorder="1" applyAlignment="1">
      <alignment horizontal="left" vertical="top" wrapText="1"/>
    </xf>
    <xf numFmtId="0" fontId="54" fillId="0" borderId="75" xfId="50" applyFont="1" applyBorder="1" applyAlignment="1">
      <alignment horizontal="center" vertical="top"/>
    </xf>
    <xf numFmtId="0" fontId="54" fillId="0" borderId="84" xfId="0" applyFont="1" applyBorder="1" applyAlignment="1">
      <alignment vertical="top" wrapText="1"/>
    </xf>
    <xf numFmtId="0" fontId="53" fillId="0" borderId="75" xfId="49" applyFont="1" applyBorder="1"/>
    <xf numFmtId="0" fontId="53" fillId="0" borderId="75" xfId="49" applyFont="1" applyBorder="1" applyAlignment="1">
      <alignment horizontal="center"/>
    </xf>
    <xf numFmtId="0" fontId="53" fillId="0" borderId="72" xfId="44" applyFont="1" applyFill="1" applyBorder="1" applyAlignment="1" applyProtection="1">
      <alignment horizontal="center" vertical="center"/>
      <protection locked="0"/>
    </xf>
    <xf numFmtId="0" fontId="53" fillId="0" borderId="75" xfId="44" applyFont="1" applyFill="1" applyBorder="1" applyProtection="1">
      <protection locked="0"/>
    </xf>
    <xf numFmtId="0" fontId="53" fillId="0" borderId="75" xfId="44" applyFont="1" applyFill="1" applyBorder="1" applyAlignment="1" applyProtection="1">
      <alignment horizontal="center" vertical="center"/>
      <protection locked="0"/>
    </xf>
    <xf numFmtId="0" fontId="53" fillId="0" borderId="84" xfId="44" applyFont="1" applyFill="1" applyBorder="1" applyProtection="1">
      <protection locked="0"/>
    </xf>
    <xf numFmtId="0" fontId="37" fillId="0" borderId="76" xfId="44" applyFont="1" applyFill="1" applyBorder="1" applyAlignment="1" applyProtection="1">
      <alignment horizontal="left" vertical="center"/>
      <protection locked="0"/>
    </xf>
    <xf numFmtId="0" fontId="38" fillId="0" borderId="75" xfId="44" applyFont="1" applyFill="1" applyBorder="1" applyAlignment="1" applyProtection="1">
      <alignment horizontal="center"/>
      <protection locked="0"/>
    </xf>
    <xf numFmtId="0" fontId="47" fillId="0" borderId="75" xfId="44" applyFont="1" applyBorder="1" applyAlignment="1" applyProtection="1">
      <alignment wrapText="1"/>
      <protection locked="0"/>
    </xf>
    <xf numFmtId="0" fontId="47" fillId="0" borderId="181" xfId="44" applyFont="1" applyBorder="1" applyAlignment="1" applyProtection="1">
      <alignment horizontal="center" vertical="center"/>
      <protection locked="0"/>
    </xf>
    <xf numFmtId="0" fontId="26" fillId="0" borderId="72" xfId="44" applyFont="1" applyBorder="1" applyAlignment="1" applyProtection="1">
      <alignment horizontal="center" vertical="center"/>
      <protection locked="0"/>
    </xf>
    <xf numFmtId="0" fontId="47" fillId="0" borderId="157" xfId="44" applyFont="1" applyBorder="1" applyProtection="1">
      <protection locked="0"/>
    </xf>
    <xf numFmtId="0" fontId="26" fillId="25" borderId="80" xfId="39" applyFont="1" applyFill="1" applyBorder="1" applyAlignment="1">
      <alignment horizontal="center"/>
    </xf>
    <xf numFmtId="0" fontId="26" fillId="41" borderId="75" xfId="39" applyFont="1" applyFill="1" applyBorder="1" applyAlignment="1">
      <alignment horizontal="center"/>
    </xf>
    <xf numFmtId="0" fontId="26" fillId="25" borderId="252" xfId="39" applyFont="1" applyFill="1" applyBorder="1" applyAlignment="1">
      <alignment horizontal="center"/>
    </xf>
    <xf numFmtId="0" fontId="33" fillId="0" borderId="256" xfId="38" applyFont="1" applyBorder="1" applyAlignment="1" applyProtection="1">
      <alignment horizontal="center"/>
      <protection locked="0"/>
    </xf>
    <xf numFmtId="1" fontId="33" fillId="4" borderId="257" xfId="39" applyNumberFormat="1" applyFont="1" applyFill="1" applyBorder="1" applyAlignment="1">
      <alignment horizontal="center"/>
    </xf>
    <xf numFmtId="0" fontId="33" fillId="0" borderId="255" xfId="38" applyFont="1" applyBorder="1" applyAlignment="1" applyProtection="1">
      <alignment horizontal="center"/>
      <protection locked="0"/>
    </xf>
    <xf numFmtId="0" fontId="33" fillId="0" borderId="108" xfId="38" applyFont="1" applyBorder="1" applyAlignment="1" applyProtection="1">
      <alignment horizontal="center"/>
      <protection locked="0"/>
    </xf>
    <xf numFmtId="0" fontId="33" fillId="0" borderId="259" xfId="38" applyFont="1" applyBorder="1" applyAlignment="1" applyProtection="1">
      <alignment horizontal="center"/>
      <protection locked="0"/>
    </xf>
    <xf numFmtId="0" fontId="33" fillId="0" borderId="260" xfId="38" applyFont="1" applyBorder="1" applyAlignment="1" applyProtection="1">
      <alignment horizontal="center"/>
      <protection locked="0"/>
    </xf>
    <xf numFmtId="0" fontId="33" fillId="0" borderId="257" xfId="38" applyFont="1" applyBorder="1" applyAlignment="1" applyProtection="1">
      <alignment horizontal="center"/>
      <protection locked="0"/>
    </xf>
    <xf numFmtId="0" fontId="33" fillId="0" borderId="261" xfId="38" applyFont="1" applyBorder="1" applyAlignment="1" applyProtection="1">
      <alignment horizontal="center"/>
      <protection locked="0"/>
    </xf>
    <xf numFmtId="0" fontId="33" fillId="0" borderId="258" xfId="38" applyFont="1" applyBorder="1" applyAlignment="1" applyProtection="1">
      <alignment horizontal="center"/>
      <protection locked="0"/>
    </xf>
    <xf numFmtId="1" fontId="33" fillId="4" borderId="262" xfId="39" applyNumberFormat="1" applyFont="1" applyFill="1" applyBorder="1" applyAlignment="1">
      <alignment horizontal="center"/>
    </xf>
    <xf numFmtId="1" fontId="33" fillId="4" borderId="256" xfId="39" applyNumberFormat="1" applyFont="1" applyFill="1" applyBorder="1" applyAlignment="1">
      <alignment horizontal="center"/>
    </xf>
    <xf numFmtId="0" fontId="33" fillId="4" borderId="257" xfId="39" applyFont="1" applyFill="1" applyBorder="1" applyAlignment="1">
      <alignment horizontal="center"/>
    </xf>
    <xf numFmtId="1" fontId="33" fillId="4" borderId="263" xfId="39" applyNumberFormat="1" applyFont="1" applyFill="1" applyBorder="1" applyAlignment="1">
      <alignment horizontal="center" vertical="center" shrinkToFit="1"/>
    </xf>
    <xf numFmtId="1" fontId="33" fillId="4" borderId="264" xfId="39" applyNumberFormat="1" applyFont="1" applyFill="1" applyBorder="1" applyAlignment="1">
      <alignment horizontal="center"/>
    </xf>
    <xf numFmtId="1" fontId="33" fillId="4" borderId="223" xfId="39" applyNumberFormat="1" applyFont="1" applyFill="1" applyBorder="1" applyAlignment="1">
      <alignment horizontal="center"/>
    </xf>
    <xf numFmtId="0" fontId="33" fillId="4" borderId="222" xfId="39" applyFont="1" applyFill="1" applyBorder="1" applyAlignment="1">
      <alignment horizontal="center"/>
    </xf>
    <xf numFmtId="1" fontId="33" fillId="4" borderId="265" xfId="39" applyNumberFormat="1" applyFont="1" applyFill="1" applyBorder="1" applyAlignment="1">
      <alignment horizontal="center" vertical="center" shrinkToFit="1"/>
    </xf>
    <xf numFmtId="0" fontId="56" fillId="0" borderId="72" xfId="44" applyFont="1" applyBorder="1" applyAlignment="1" applyProtection="1">
      <alignment horizontal="center" vertical="center"/>
      <protection locked="0"/>
    </xf>
    <xf numFmtId="0" fontId="56" fillId="0" borderId="105" xfId="44" applyFont="1" applyBorder="1" applyProtection="1">
      <protection locked="0"/>
    </xf>
    <xf numFmtId="0" fontId="56" fillId="0" borderId="75" xfId="44" applyFont="1" applyBorder="1" applyAlignment="1" applyProtection="1">
      <alignment horizontal="center" vertical="center"/>
      <protection locked="0"/>
    </xf>
    <xf numFmtId="0" fontId="56" fillId="0" borderId="84" xfId="44" applyFont="1" applyBorder="1" applyProtection="1">
      <protection locked="0"/>
    </xf>
    <xf numFmtId="0" fontId="56" fillId="0" borderId="72" xfId="0" applyFont="1" applyBorder="1" applyAlignment="1">
      <alignment horizontal="center" vertical="center"/>
    </xf>
    <xf numFmtId="0" fontId="56" fillId="0" borderId="75" xfId="44" applyFont="1" applyBorder="1" applyProtection="1">
      <protection locked="0"/>
    </xf>
    <xf numFmtId="0" fontId="56" fillId="0" borderId="73" xfId="39" applyFont="1" applyBorder="1" applyAlignment="1" applyProtection="1">
      <alignment horizontal="center" vertical="center"/>
      <protection locked="0"/>
    </xf>
    <xf numFmtId="0" fontId="56" fillId="0" borderId="84" xfId="0" applyFont="1" applyBorder="1" applyAlignment="1">
      <alignment horizontal="justify" vertical="center"/>
    </xf>
    <xf numFmtId="0" fontId="56" fillId="0" borderId="161" xfId="44" applyFont="1" applyBorder="1" applyAlignment="1" applyProtection="1">
      <alignment horizontal="center" vertical="center"/>
      <protection locked="0"/>
    </xf>
    <xf numFmtId="0" fontId="56" fillId="0" borderId="80" xfId="44" applyFont="1" applyBorder="1" applyProtection="1">
      <protection locked="0"/>
    </xf>
    <xf numFmtId="0" fontId="56" fillId="0" borderId="80" xfId="44" applyFont="1" applyBorder="1" applyAlignment="1" applyProtection="1">
      <alignment horizontal="center" vertical="center"/>
      <protection locked="0"/>
    </xf>
    <xf numFmtId="0" fontId="56" fillId="0" borderId="207" xfId="44" applyFont="1" applyBorder="1" applyProtection="1">
      <protection locked="0"/>
    </xf>
    <xf numFmtId="0" fontId="37" fillId="31" borderId="73" xfId="39" applyFont="1" applyFill="1" applyBorder="1" applyAlignment="1">
      <alignment horizontal="center"/>
    </xf>
    <xf numFmtId="0" fontId="37" fillId="31" borderId="155" xfId="39" applyFont="1" applyFill="1" applyBorder="1" applyProtection="1">
      <protection locked="0"/>
    </xf>
    <xf numFmtId="0" fontId="37" fillId="31" borderId="19" xfId="39" applyFont="1" applyFill="1" applyBorder="1" applyAlignment="1" applyProtection="1">
      <alignment horizontal="center"/>
      <protection locked="0"/>
    </xf>
    <xf numFmtId="0" fontId="37" fillId="31" borderId="17" xfId="38" applyFont="1" applyFill="1" applyBorder="1" applyAlignment="1" applyProtection="1">
      <alignment horizontal="center"/>
      <protection locked="0"/>
    </xf>
    <xf numFmtId="0" fontId="37" fillId="31" borderId="59" xfId="39" applyFont="1" applyFill="1" applyBorder="1" applyAlignment="1" applyProtection="1">
      <alignment horizontal="center"/>
      <protection locked="0"/>
    </xf>
    <xf numFmtId="0" fontId="33" fillId="0" borderId="72" xfId="39" applyFont="1" applyFill="1" applyBorder="1" applyAlignment="1" applyProtection="1">
      <alignment horizontal="center" vertical="center"/>
      <protection locked="0"/>
    </xf>
    <xf numFmtId="0" fontId="33" fillId="0" borderId="78" xfId="39" applyFont="1" applyFill="1" applyBorder="1" applyProtection="1">
      <protection locked="0"/>
    </xf>
    <xf numFmtId="0" fontId="33" fillId="0" borderId="76" xfId="39" applyFont="1" applyFill="1" applyBorder="1" applyProtection="1">
      <protection locked="0"/>
    </xf>
    <xf numFmtId="0" fontId="30" fillId="0" borderId="18" xfId="38" applyFont="1" applyBorder="1" applyAlignment="1" applyProtection="1">
      <alignment horizontal="center"/>
      <protection locked="0"/>
    </xf>
    <xf numFmtId="0" fontId="47" fillId="0" borderId="75" xfId="39" applyFont="1" applyFill="1" applyBorder="1"/>
    <xf numFmtId="0" fontId="47" fillId="0" borderId="73" xfId="39" applyFont="1" applyBorder="1"/>
    <xf numFmtId="0" fontId="47" fillId="0" borderId="0" xfId="39" applyFont="1"/>
    <xf numFmtId="1" fontId="57" fillId="26" borderId="175" xfId="44" applyNumberFormat="1" applyFont="1" applyFill="1" applyBorder="1" applyAlignment="1">
      <alignment horizontal="center"/>
    </xf>
    <xf numFmtId="0" fontId="33" fillId="0" borderId="76" xfId="44" applyFont="1" applyFill="1" applyBorder="1" applyAlignment="1" applyProtection="1">
      <alignment horizontal="left"/>
      <protection locked="0"/>
    </xf>
    <xf numFmtId="0" fontId="33" fillId="0" borderId="105" xfId="0" applyFont="1" applyBorder="1" applyAlignment="1">
      <alignment horizontal="justify" vertical="center"/>
    </xf>
    <xf numFmtId="1" fontId="57" fillId="26" borderId="117" xfId="44" applyNumberFormat="1" applyFont="1" applyFill="1" applyBorder="1" applyAlignment="1">
      <alignment horizontal="center"/>
    </xf>
    <xf numFmtId="0" fontId="33" fillId="0" borderId="77" xfId="39" applyFont="1" applyFill="1" applyBorder="1" applyAlignment="1" applyProtection="1">
      <alignment horizontal="center" vertical="center"/>
      <protection locked="0"/>
    </xf>
    <xf numFmtId="1" fontId="27" fillId="0" borderId="104" xfId="44" applyNumberFormat="1" applyFont="1" applyBorder="1" applyAlignment="1" applyProtection="1">
      <alignment horizontal="center"/>
      <protection locked="0"/>
    </xf>
    <xf numFmtId="1" fontId="27" fillId="25" borderId="75" xfId="44" applyNumberFormat="1" applyFont="1" applyFill="1" applyBorder="1" applyAlignment="1">
      <alignment horizontal="center"/>
    </xf>
    <xf numFmtId="0" fontId="33" fillId="0" borderId="105" xfId="0" applyFont="1" applyFill="1" applyBorder="1" applyAlignment="1">
      <alignment horizontal="center"/>
    </xf>
    <xf numFmtId="0" fontId="33" fillId="0" borderId="76" xfId="0" applyFont="1" applyFill="1" applyBorder="1" applyAlignment="1" applyProtection="1">
      <alignment vertical="center" shrinkToFit="1"/>
      <protection locked="0"/>
    </xf>
    <xf numFmtId="0" fontId="33" fillId="0" borderId="105" xfId="0" applyFont="1" applyFill="1" applyBorder="1" applyAlignment="1">
      <alignment horizontal="justify" vertical="center"/>
    </xf>
    <xf numFmtId="0" fontId="37" fillId="0" borderId="78" xfId="39" applyFont="1" applyFill="1" applyBorder="1" applyProtection="1">
      <protection locked="0"/>
    </xf>
    <xf numFmtId="0" fontId="37" fillId="0" borderId="72" xfId="39" applyFont="1" applyFill="1" applyBorder="1" applyAlignment="1" applyProtection="1">
      <alignment horizontal="center" vertical="center"/>
      <protection locked="0"/>
    </xf>
    <xf numFmtId="0" fontId="37" fillId="0" borderId="76" xfId="0" applyFont="1" applyFill="1" applyBorder="1" applyAlignment="1" applyProtection="1">
      <alignment vertical="center" shrinkToFit="1"/>
      <protection locked="0"/>
    </xf>
    <xf numFmtId="0" fontId="37" fillId="0" borderId="77" xfId="44" applyFont="1" applyFill="1" applyBorder="1" applyAlignment="1" applyProtection="1">
      <alignment horizontal="center" vertical="center"/>
      <protection locked="0"/>
    </xf>
    <xf numFmtId="0" fontId="38" fillId="33" borderId="0" xfId="44" applyFont="1" applyFill="1" applyAlignment="1" applyProtection="1">
      <alignment horizontal="center"/>
      <protection locked="0"/>
    </xf>
    <xf numFmtId="0" fontId="33" fillId="35" borderId="75" xfId="44" applyFont="1" applyFill="1" applyBorder="1" applyAlignment="1" applyProtection="1">
      <alignment horizontal="center"/>
      <protection locked="0"/>
    </xf>
    <xf numFmtId="0" fontId="33" fillId="0" borderId="76" xfId="39" applyFont="1" applyFill="1" applyBorder="1" applyAlignment="1" applyProtection="1">
      <alignment horizontal="left"/>
      <protection locked="0"/>
    </xf>
    <xf numFmtId="0" fontId="26" fillId="0" borderId="75" xfId="44" applyFont="1" applyFill="1" applyBorder="1" applyAlignment="1" applyProtection="1">
      <alignment wrapText="1"/>
      <protection locked="0"/>
    </xf>
    <xf numFmtId="0" fontId="26" fillId="0" borderId="157" xfId="44" applyFont="1" applyBorder="1" applyProtection="1">
      <protection locked="0"/>
    </xf>
    <xf numFmtId="0" fontId="26" fillId="0" borderId="254" xfId="44" applyFont="1" applyBorder="1" applyProtection="1">
      <protection locked="0"/>
    </xf>
    <xf numFmtId="0" fontId="26" fillId="0" borderId="181" xfId="44" applyFont="1" applyBorder="1" applyAlignment="1" applyProtection="1">
      <alignment horizontal="center" vertical="center"/>
      <protection locked="0"/>
    </xf>
    <xf numFmtId="0" fontId="26" fillId="0" borderId="253" xfId="44" applyFont="1" applyBorder="1" applyAlignment="1" applyProtection="1">
      <alignment horizontal="center" vertical="center"/>
      <protection locked="0"/>
    </xf>
    <xf numFmtId="0" fontId="26" fillId="0" borderId="76" xfId="44" applyFont="1" applyFill="1" applyBorder="1" applyProtection="1">
      <protection locked="0"/>
    </xf>
    <xf numFmtId="0" fontId="47" fillId="0" borderId="75" xfId="0" applyFont="1" applyFill="1" applyBorder="1"/>
    <xf numFmtId="0" fontId="47" fillId="0" borderId="76" xfId="0" applyFont="1" applyFill="1" applyBorder="1"/>
    <xf numFmtId="0" fontId="37" fillId="0" borderId="160" xfId="38" applyFont="1" applyBorder="1" applyAlignment="1" applyProtection="1">
      <alignment horizontal="center"/>
      <protection locked="0"/>
    </xf>
    <xf numFmtId="0" fontId="37" fillId="0" borderId="233" xfId="38" applyFont="1" applyBorder="1" applyAlignment="1" applyProtection="1">
      <alignment horizontal="center"/>
      <protection locked="0"/>
    </xf>
    <xf numFmtId="0" fontId="37" fillId="0" borderId="19" xfId="38" applyFont="1" applyBorder="1" applyAlignment="1" applyProtection="1">
      <alignment horizontal="center"/>
      <protection locked="0"/>
    </xf>
    <xf numFmtId="1" fontId="37" fillId="4" borderId="33" xfId="39" applyNumberFormat="1" applyFont="1" applyFill="1" applyBorder="1" applyAlignment="1">
      <alignment horizontal="center"/>
    </xf>
    <xf numFmtId="1" fontId="37" fillId="4" borderId="17" xfId="39" applyNumberFormat="1" applyFont="1" applyFill="1" applyBorder="1" applyAlignment="1">
      <alignment horizontal="center"/>
    </xf>
    <xf numFmtId="0" fontId="37" fillId="4" borderId="19" xfId="39" applyFont="1" applyFill="1" applyBorder="1" applyAlignment="1">
      <alignment horizontal="center"/>
    </xf>
    <xf numFmtId="1" fontId="37" fillId="4" borderId="21" xfId="39" applyNumberFormat="1" applyFont="1" applyFill="1" applyBorder="1" applyAlignment="1">
      <alignment horizontal="center" vertical="center" shrinkToFit="1"/>
    </xf>
    <xf numFmtId="0" fontId="37" fillId="0" borderId="182" xfId="44" applyFont="1" applyFill="1" applyBorder="1" applyAlignment="1" applyProtection="1">
      <alignment horizontal="center" vertical="center"/>
      <protection locked="0"/>
    </xf>
    <xf numFmtId="0" fontId="47" fillId="0" borderId="164" xfId="0" applyFont="1" applyFill="1" applyBorder="1"/>
    <xf numFmtId="0" fontId="37" fillId="0" borderId="34" xfId="38" applyFont="1" applyBorder="1" applyAlignment="1" applyProtection="1">
      <alignment horizontal="center"/>
      <protection locked="0"/>
    </xf>
    <xf numFmtId="0" fontId="37" fillId="0" borderId="163" xfId="38" applyFont="1" applyBorder="1" applyAlignment="1" applyProtection="1">
      <alignment horizontal="center"/>
      <protection locked="0"/>
    </xf>
    <xf numFmtId="0" fontId="37" fillId="0" borderId="172" xfId="38" applyFont="1" applyBorder="1" applyAlignment="1" applyProtection="1">
      <alignment horizontal="center"/>
      <protection locked="0"/>
    </xf>
    <xf numFmtId="0" fontId="37" fillId="0" borderId="240" xfId="38" applyFont="1" applyBorder="1" applyAlignment="1" applyProtection="1">
      <alignment horizontal="center"/>
      <protection locked="0"/>
    </xf>
    <xf numFmtId="0" fontId="37" fillId="0" borderId="33" xfId="38" applyFont="1" applyBorder="1" applyAlignment="1" applyProtection="1">
      <alignment horizontal="center"/>
      <protection locked="0"/>
    </xf>
    <xf numFmtId="1" fontId="37" fillId="4" borderId="32" xfId="39" applyNumberFormat="1" applyFont="1" applyFill="1" applyBorder="1" applyAlignment="1">
      <alignment horizontal="center"/>
    </xf>
    <xf numFmtId="1" fontId="37" fillId="4" borderId="34" xfId="39" applyNumberFormat="1" applyFont="1" applyFill="1" applyBorder="1" applyAlignment="1">
      <alignment horizontal="center"/>
    </xf>
    <xf numFmtId="0" fontId="37" fillId="4" borderId="33" xfId="39" applyFont="1" applyFill="1" applyBorder="1" applyAlignment="1">
      <alignment horizontal="center"/>
    </xf>
    <xf numFmtId="1" fontId="37" fillId="4" borderId="185" xfId="39" applyNumberFormat="1" applyFont="1" applyFill="1" applyBorder="1" applyAlignment="1">
      <alignment horizontal="center" vertical="center" shrinkToFit="1"/>
    </xf>
    <xf numFmtId="0" fontId="47" fillId="25" borderId="80" xfId="39" applyFont="1" applyFill="1" applyBorder="1" applyAlignment="1">
      <alignment horizontal="center"/>
    </xf>
    <xf numFmtId="0" fontId="37" fillId="0" borderId="28" xfId="38" applyFont="1" applyBorder="1" applyAlignment="1" applyProtection="1">
      <alignment horizontal="center"/>
      <protection locked="0"/>
    </xf>
    <xf numFmtId="0" fontId="37" fillId="0" borderId="140" xfId="38" applyFont="1" applyBorder="1" applyAlignment="1" applyProtection="1">
      <alignment horizontal="center"/>
      <protection locked="0"/>
    </xf>
    <xf numFmtId="0" fontId="37" fillId="0" borderId="27" xfId="38" applyFont="1" applyBorder="1" applyAlignment="1" applyProtection="1">
      <alignment horizontal="center"/>
      <protection locked="0"/>
    </xf>
    <xf numFmtId="0" fontId="33" fillId="0" borderId="76" xfId="44" applyFont="1" applyFill="1" applyBorder="1" applyAlignment="1" applyProtection="1">
      <alignment horizontal="left" vertical="top" wrapText="1"/>
      <protection locked="0"/>
    </xf>
    <xf numFmtId="0" fontId="33" fillId="0" borderId="18" xfId="39" applyFont="1" applyFill="1" applyBorder="1" applyAlignment="1" applyProtection="1">
      <alignment horizontal="left" vertical="center"/>
      <protection locked="0"/>
    </xf>
    <xf numFmtId="0" fontId="33" fillId="25" borderId="75" xfId="39" applyFont="1" applyFill="1" applyBorder="1" applyAlignment="1">
      <alignment horizontal="center" vertical="top"/>
    </xf>
    <xf numFmtId="1" fontId="58" fillId="25" borderId="75" xfId="44" applyNumberFormat="1" applyFont="1" applyFill="1" applyBorder="1" applyAlignment="1">
      <alignment horizontal="center"/>
    </xf>
    <xf numFmtId="1" fontId="58" fillId="0" borderId="75" xfId="44" applyNumberFormat="1" applyFont="1" applyBorder="1" applyAlignment="1" applyProtection="1">
      <alignment horizontal="center"/>
      <protection locked="0"/>
    </xf>
    <xf numFmtId="0" fontId="59" fillId="0" borderId="75" xfId="44" applyFont="1" applyBorder="1" applyAlignment="1" applyProtection="1">
      <alignment horizontal="center"/>
      <protection locked="0"/>
    </xf>
    <xf numFmtId="0" fontId="59" fillId="0" borderId="76" xfId="44" applyFont="1" applyBorder="1" applyAlignment="1" applyProtection="1">
      <alignment horizontal="center"/>
      <protection locked="0"/>
    </xf>
    <xf numFmtId="1" fontId="58" fillId="0" borderId="104" xfId="44" applyNumberFormat="1" applyFont="1" applyBorder="1" applyAlignment="1" applyProtection="1">
      <alignment horizontal="center"/>
      <protection locked="0"/>
    </xf>
    <xf numFmtId="1" fontId="33" fillId="0" borderId="104" xfId="44" applyNumberFormat="1" applyFont="1" applyFill="1" applyBorder="1" applyAlignment="1" applyProtection="1">
      <alignment horizontal="center"/>
      <protection locked="0"/>
    </xf>
    <xf numFmtId="1" fontId="33" fillId="41" borderId="75" xfId="44" applyNumberFormat="1" applyFont="1" applyFill="1" applyBorder="1" applyAlignment="1">
      <alignment horizontal="center"/>
    </xf>
    <xf numFmtId="1" fontId="33" fillId="0" borderId="75" xfId="44" applyNumberFormat="1" applyFont="1" applyFill="1" applyBorder="1" applyAlignment="1" applyProtection="1">
      <alignment horizontal="center"/>
      <protection locked="0"/>
    </xf>
    <xf numFmtId="1" fontId="33" fillId="25" borderId="105" xfId="44" applyNumberFormat="1" applyFont="1" applyFill="1" applyBorder="1" applyAlignment="1">
      <alignment horizontal="center"/>
    </xf>
    <xf numFmtId="1" fontId="33" fillId="38" borderId="104" xfId="44" applyNumberFormat="1" applyFont="1" applyFill="1" applyBorder="1" applyAlignment="1" applyProtection="1">
      <alignment horizontal="center"/>
      <protection locked="0"/>
    </xf>
    <xf numFmtId="0" fontId="38" fillId="0" borderId="76" xfId="44" applyFont="1" applyFill="1" applyBorder="1" applyAlignment="1" applyProtection="1">
      <alignment horizontal="center"/>
      <protection locked="0"/>
    </xf>
    <xf numFmtId="1" fontId="33" fillId="0" borderId="0" xfId="44" applyNumberFormat="1" applyFont="1" applyBorder="1" applyAlignment="1" applyProtection="1">
      <alignment horizontal="center"/>
      <protection locked="0"/>
    </xf>
    <xf numFmtId="1" fontId="33" fillId="25" borderId="0" xfId="44" applyNumberFormat="1" applyFont="1" applyFill="1" applyBorder="1" applyAlignment="1">
      <alignment horizontal="center"/>
    </xf>
    <xf numFmtId="0" fontId="38" fillId="0" borderId="0" xfId="44" applyFont="1" applyBorder="1" applyAlignment="1" applyProtection="1">
      <alignment horizontal="center"/>
      <protection locked="0"/>
    </xf>
    <xf numFmtId="0" fontId="58" fillId="0" borderId="17" xfId="38" applyFont="1" applyBorder="1" applyAlignment="1" applyProtection="1">
      <alignment horizontal="center"/>
      <protection locked="0"/>
    </xf>
    <xf numFmtId="1" fontId="58" fillId="4" borderId="19" xfId="39" applyNumberFormat="1" applyFont="1" applyFill="1" applyBorder="1" applyAlignment="1">
      <alignment horizontal="center"/>
    </xf>
    <xf numFmtId="1" fontId="33" fillId="38" borderId="75" xfId="44" applyNumberFormat="1" applyFont="1" applyFill="1" applyBorder="1" applyAlignment="1" applyProtection="1">
      <alignment horizontal="center"/>
      <protection locked="0"/>
    </xf>
    <xf numFmtId="0" fontId="38" fillId="38" borderId="75" xfId="44" applyFont="1" applyFill="1" applyBorder="1" applyAlignment="1" applyProtection="1">
      <alignment horizontal="center"/>
      <protection locked="0"/>
    </xf>
    <xf numFmtId="0" fontId="38" fillId="38" borderId="76" xfId="44" applyFont="1" applyFill="1" applyBorder="1" applyAlignment="1" applyProtection="1">
      <alignment horizontal="center"/>
      <protection locked="0"/>
    </xf>
    <xf numFmtId="0" fontId="33" fillId="38" borderId="75" xfId="44" applyFont="1" applyFill="1" applyBorder="1" applyAlignment="1" applyProtection="1">
      <alignment horizontal="center"/>
      <protection locked="0"/>
    </xf>
    <xf numFmtId="1" fontId="33" fillId="0" borderId="231" xfId="44" applyNumberFormat="1" applyFont="1" applyFill="1" applyBorder="1" applyAlignment="1" applyProtection="1">
      <alignment horizontal="center"/>
      <protection locked="0"/>
    </xf>
    <xf numFmtId="1" fontId="33" fillId="41" borderId="80" xfId="44" applyNumberFormat="1" applyFont="1" applyFill="1" applyBorder="1" applyAlignment="1">
      <alignment horizontal="center"/>
    </xf>
    <xf numFmtId="1" fontId="33" fillId="0" borderId="80" xfId="44" applyNumberFormat="1" applyFont="1" applyFill="1" applyBorder="1" applyAlignment="1" applyProtection="1">
      <alignment horizontal="center"/>
      <protection locked="0"/>
    </xf>
    <xf numFmtId="0" fontId="38" fillId="0" borderId="80" xfId="44" applyFont="1" applyFill="1" applyBorder="1" applyAlignment="1" applyProtection="1">
      <alignment horizontal="center"/>
      <protection locked="0"/>
    </xf>
    <xf numFmtId="0" fontId="38" fillId="0" borderId="164" xfId="44" applyFont="1" applyFill="1" applyBorder="1" applyAlignment="1" applyProtection="1">
      <alignment horizontal="center"/>
      <protection locked="0"/>
    </xf>
    <xf numFmtId="0" fontId="27" fillId="35" borderId="76" xfId="39" applyFont="1" applyFill="1" applyBorder="1" applyProtection="1">
      <protection locked="0"/>
    </xf>
    <xf numFmtId="0" fontId="27" fillId="35" borderId="77" xfId="39" applyFont="1" applyFill="1" applyBorder="1" applyAlignment="1" applyProtection="1">
      <alignment horizontal="center" vertical="center"/>
      <protection locked="0"/>
    </xf>
    <xf numFmtId="0" fontId="37" fillId="0" borderId="18" xfId="38" applyFont="1" applyBorder="1" applyAlignment="1" applyProtection="1">
      <alignment horizontal="center"/>
      <protection locked="0"/>
    </xf>
    <xf numFmtId="0" fontId="47" fillId="35" borderId="76" xfId="0" applyFont="1" applyFill="1" applyBorder="1" applyAlignment="1" applyProtection="1">
      <alignment vertical="center" shrinkToFit="1"/>
      <protection locked="0"/>
    </xf>
    <xf numFmtId="0" fontId="26" fillId="35" borderId="76" xfId="0" applyFont="1" applyFill="1" applyBorder="1" applyAlignment="1" applyProtection="1">
      <alignment vertical="center" shrinkToFit="1"/>
      <protection locked="0"/>
    </xf>
    <xf numFmtId="0" fontId="26" fillId="35" borderId="76" xfId="44" applyFont="1" applyFill="1" applyBorder="1" applyAlignment="1" applyProtection="1">
      <alignment horizontal="left"/>
      <protection locked="0"/>
    </xf>
    <xf numFmtId="0" fontId="26" fillId="35" borderId="76" xfId="0" applyFont="1" applyFill="1" applyBorder="1"/>
    <xf numFmtId="0" fontId="26" fillId="33" borderId="76" xfId="39" applyFont="1" applyFill="1" applyBorder="1" applyProtection="1">
      <protection locked="0"/>
    </xf>
    <xf numFmtId="0" fontId="26" fillId="33" borderId="76" xfId="44" applyFont="1" applyFill="1" applyBorder="1" applyAlignment="1" applyProtection="1">
      <alignment horizontal="left"/>
      <protection locked="0"/>
    </xf>
    <xf numFmtId="0" fontId="26" fillId="33" borderId="76" xfId="44" applyFont="1" applyFill="1" applyBorder="1" applyProtection="1">
      <protection locked="0"/>
    </xf>
    <xf numFmtId="0" fontId="26" fillId="33" borderId="76" xfId="44" applyFont="1" applyFill="1" applyBorder="1" applyAlignment="1" applyProtection="1">
      <alignment horizontal="left" vertical="center"/>
      <protection locked="0"/>
    </xf>
    <xf numFmtId="0" fontId="26" fillId="33" borderId="72" xfId="39" applyFont="1" applyFill="1" applyBorder="1" applyAlignment="1" applyProtection="1">
      <alignment horizontal="center" vertical="center"/>
      <protection locked="0"/>
    </xf>
    <xf numFmtId="0" fontId="26" fillId="33" borderId="77" xfId="44" applyFont="1" applyFill="1" applyBorder="1" applyAlignment="1" applyProtection="1">
      <alignment horizontal="center" vertical="center"/>
      <protection locked="0"/>
    </xf>
    <xf numFmtId="0" fontId="26" fillId="33" borderId="77" xfId="39" applyFont="1" applyFill="1" applyBorder="1" applyAlignment="1" applyProtection="1">
      <alignment horizontal="center" vertical="center"/>
      <protection locked="0"/>
    </xf>
    <xf numFmtId="0" fontId="47" fillId="35" borderId="105" xfId="0" applyFont="1" applyFill="1" applyBorder="1" applyAlignment="1">
      <alignment horizontal="center"/>
    </xf>
    <xf numFmtId="0" fontId="26" fillId="35" borderId="105" xfId="0" applyFont="1" applyFill="1" applyBorder="1" applyAlignment="1">
      <alignment horizontal="center"/>
    </xf>
    <xf numFmtId="0" fontId="26" fillId="0" borderId="76" xfId="39" applyFont="1" applyBorder="1" applyProtection="1">
      <protection locked="0"/>
    </xf>
    <xf numFmtId="0" fontId="26" fillId="0" borderId="76" xfId="0" applyFont="1" applyBorder="1" applyAlignment="1" applyProtection="1">
      <alignment vertical="center" shrinkToFit="1"/>
      <protection locked="0"/>
    </xf>
    <xf numFmtId="0" fontId="26" fillId="0" borderId="72" xfId="39" applyFont="1" applyBorder="1" applyAlignment="1" applyProtection="1">
      <alignment horizontal="center" vertical="center"/>
      <protection locked="0"/>
    </xf>
    <xf numFmtId="0" fontId="26" fillId="0" borderId="77" xfId="39" applyFont="1" applyBorder="1" applyAlignment="1" applyProtection="1">
      <alignment horizontal="center" vertical="center"/>
      <protection locked="0"/>
    </xf>
    <xf numFmtId="0" fontId="37" fillId="41" borderId="75" xfId="39" applyFont="1" applyFill="1" applyBorder="1" applyAlignment="1">
      <alignment horizontal="center"/>
    </xf>
    <xf numFmtId="1" fontId="37" fillId="40" borderId="34" xfId="39" applyNumberFormat="1" applyFont="1" applyFill="1" applyBorder="1" applyAlignment="1">
      <alignment horizontal="center"/>
    </xf>
    <xf numFmtId="0" fontId="37" fillId="0" borderId="155" xfId="38" applyFont="1" applyBorder="1" applyAlignment="1" applyProtection="1">
      <alignment horizontal="center"/>
      <protection locked="0"/>
    </xf>
    <xf numFmtId="0" fontId="37" fillId="0" borderId="230" xfId="38" applyFont="1" applyBorder="1" applyAlignment="1" applyProtection="1">
      <alignment horizontal="center"/>
      <protection locked="0"/>
    </xf>
    <xf numFmtId="1" fontId="37" fillId="4" borderId="28" xfId="39" applyNumberFormat="1" applyFont="1" applyFill="1" applyBorder="1" applyAlignment="1">
      <alignment horizontal="center"/>
    </xf>
    <xf numFmtId="0" fontId="37" fillId="0" borderId="75" xfId="38" applyFont="1" applyBorder="1" applyAlignment="1" applyProtection="1">
      <alignment horizontal="center"/>
      <protection locked="0"/>
    </xf>
    <xf numFmtId="0" fontId="37" fillId="0" borderId="143" xfId="38" applyFont="1" applyBorder="1" applyAlignment="1" applyProtection="1">
      <alignment horizontal="center"/>
      <protection locked="0"/>
    </xf>
    <xf numFmtId="0" fontId="37" fillId="0" borderId="237" xfId="38" applyFont="1" applyBorder="1" applyAlignment="1" applyProtection="1">
      <alignment horizontal="center"/>
      <protection locked="0"/>
    </xf>
    <xf numFmtId="0" fontId="27" fillId="35" borderId="77" xfId="44" applyFont="1" applyFill="1" applyBorder="1" applyAlignment="1" applyProtection="1">
      <alignment horizontal="center" vertical="center"/>
      <protection locked="0"/>
    </xf>
    <xf numFmtId="0" fontId="27" fillId="35" borderId="105" xfId="44" applyFont="1" applyFill="1" applyBorder="1" applyAlignment="1" applyProtection="1">
      <alignment horizontal="left"/>
      <protection locked="0"/>
    </xf>
    <xf numFmtId="0" fontId="30" fillId="35" borderId="77" xfId="44" applyFont="1" applyFill="1" applyBorder="1" applyAlignment="1" applyProtection="1">
      <alignment horizontal="center" vertical="center"/>
      <protection locked="0"/>
    </xf>
    <xf numFmtId="0" fontId="30" fillId="35" borderId="105" xfId="44" applyFont="1" applyFill="1" applyBorder="1" applyAlignment="1" applyProtection="1">
      <alignment horizontal="left"/>
      <protection locked="0"/>
    </xf>
    <xf numFmtId="0" fontId="30" fillId="35" borderId="105" xfId="0" applyFont="1" applyFill="1" applyBorder="1" applyAlignment="1">
      <alignment horizontal="center"/>
    </xf>
    <xf numFmtId="0" fontId="30" fillId="35" borderId="76" xfId="0" applyFont="1" applyFill="1" applyBorder="1" applyAlignment="1" applyProtection="1">
      <alignment vertical="center" shrinkToFit="1"/>
      <protection locked="0"/>
    </xf>
    <xf numFmtId="0" fontId="30" fillId="35" borderId="78" xfId="39" applyFont="1" applyFill="1" applyBorder="1" applyProtection="1">
      <protection locked="0"/>
    </xf>
    <xf numFmtId="0" fontId="33" fillId="0" borderId="76" xfId="44" applyFont="1" applyBorder="1" applyAlignment="1" applyProtection="1">
      <alignment wrapText="1"/>
      <protection locked="0"/>
    </xf>
    <xf numFmtId="0" fontId="33" fillId="25" borderId="75" xfId="39" applyFont="1" applyFill="1" applyBorder="1" applyAlignment="1" applyProtection="1">
      <alignment horizontal="center"/>
    </xf>
    <xf numFmtId="0" fontId="26" fillId="0" borderId="75" xfId="0" applyFont="1" applyBorder="1"/>
    <xf numFmtId="0" fontId="33" fillId="0" borderId="17" xfId="38" applyNumberFormat="1" applyFont="1" applyBorder="1" applyAlignment="1" applyProtection="1">
      <alignment horizontal="center"/>
      <protection locked="0"/>
    </xf>
    <xf numFmtId="1" fontId="33" fillId="4" borderId="19" xfId="39" applyNumberFormat="1" applyFont="1" applyFill="1" applyBorder="1" applyAlignment="1" applyProtection="1">
      <alignment horizontal="center"/>
    </xf>
    <xf numFmtId="0" fontId="33" fillId="0" borderId="19" xfId="38" applyNumberFormat="1" applyFont="1" applyBorder="1" applyAlignment="1" applyProtection="1">
      <alignment horizontal="center"/>
      <protection locked="0"/>
    </xf>
    <xf numFmtId="0" fontId="33" fillId="0" borderId="160" xfId="38" applyNumberFormat="1" applyFont="1" applyBorder="1" applyAlignment="1" applyProtection="1">
      <alignment horizontal="center"/>
      <protection locked="0"/>
    </xf>
    <xf numFmtId="0" fontId="33" fillId="0" borderId="233" xfId="38" applyNumberFormat="1" applyFont="1" applyBorder="1" applyAlignment="1" applyProtection="1">
      <alignment horizontal="center"/>
      <protection locked="0"/>
    </xf>
    <xf numFmtId="0" fontId="27" fillId="35" borderId="76" xfId="0" applyFont="1" applyFill="1" applyBorder="1" applyAlignment="1" applyProtection="1">
      <alignment vertical="center" shrinkToFit="1"/>
      <protection locked="0"/>
    </xf>
    <xf numFmtId="0" fontId="30" fillId="35" borderId="75" xfId="44" applyFont="1" applyFill="1" applyBorder="1" applyAlignment="1" applyProtection="1">
      <alignment wrapText="1"/>
      <protection locked="0"/>
    </xf>
    <xf numFmtId="0" fontId="30" fillId="35" borderId="76" xfId="44" applyFont="1" applyFill="1" applyBorder="1" applyProtection="1">
      <protection locked="0"/>
    </xf>
    <xf numFmtId="0" fontId="30" fillId="35" borderId="76" xfId="39" applyFont="1" applyFill="1" applyBorder="1" applyProtection="1">
      <protection locked="0"/>
    </xf>
    <xf numFmtId="0" fontId="33" fillId="35" borderId="18" xfId="39" applyFont="1" applyFill="1" applyBorder="1" applyAlignment="1" applyProtection="1">
      <alignment horizontal="left" vertical="center"/>
      <protection locked="0"/>
    </xf>
    <xf numFmtId="0" fontId="33" fillId="35" borderId="72" xfId="39" applyFont="1" applyFill="1" applyBorder="1" applyAlignment="1" applyProtection="1">
      <alignment horizontal="center" vertical="center"/>
      <protection locked="0"/>
    </xf>
    <xf numFmtId="0" fontId="33" fillId="35" borderId="28" xfId="39" applyFont="1" applyFill="1" applyBorder="1" applyAlignment="1" applyProtection="1">
      <alignment horizontal="left" vertical="center"/>
      <protection locked="0"/>
    </xf>
    <xf numFmtId="0" fontId="33" fillId="35" borderId="0" xfId="39" applyFont="1" applyFill="1" applyAlignment="1" applyProtection="1">
      <alignment horizontal="center" vertical="center"/>
      <protection locked="0"/>
    </xf>
    <xf numFmtId="0" fontId="30" fillId="35" borderId="0" xfId="39" applyFont="1" applyFill="1"/>
    <xf numFmtId="0" fontId="25" fillId="0" borderId="0" xfId="39" applyFont="1" applyAlignment="1">
      <alignment horizontal="center" vertical="center"/>
    </xf>
    <xf numFmtId="0" fontId="25" fillId="0" borderId="0" xfId="39" applyFont="1" applyAlignment="1" applyProtection="1">
      <alignment horizontal="center" vertical="center"/>
      <protection locked="0"/>
    </xf>
    <xf numFmtId="0" fontId="30" fillId="4" borderId="10" xfId="39" applyFont="1" applyFill="1" applyBorder="1" applyAlignment="1">
      <alignment horizontal="center" textRotation="90"/>
    </xf>
    <xf numFmtId="0" fontId="30" fillId="4" borderId="60" xfId="39" applyFont="1" applyFill="1" applyBorder="1" applyAlignment="1">
      <alignment horizontal="center" textRotation="90" wrapText="1"/>
    </xf>
    <xf numFmtId="0" fontId="30" fillId="4" borderId="66" xfId="39" applyFont="1" applyFill="1" applyBorder="1" applyAlignment="1">
      <alignment horizontal="center" vertical="center" textRotation="90"/>
    </xf>
    <xf numFmtId="0" fontId="30" fillId="4" borderId="67" xfId="39" applyFont="1" applyFill="1" applyBorder="1" applyAlignment="1">
      <alignment horizontal="center" vertical="center" textRotation="90"/>
    </xf>
    <xf numFmtId="0" fontId="30" fillId="4" borderId="68" xfId="39" applyFont="1" applyFill="1" applyBorder="1" applyAlignment="1">
      <alignment horizontal="center" vertical="center"/>
    </xf>
    <xf numFmtId="0" fontId="30" fillId="4" borderId="61" xfId="39" applyFont="1" applyFill="1" applyBorder="1" applyAlignment="1">
      <alignment horizontal="center"/>
    </xf>
    <xf numFmtId="0" fontId="30" fillId="4" borderId="65" xfId="39" applyFont="1" applyFill="1" applyBorder="1" applyAlignment="1">
      <alignment horizontal="center"/>
    </xf>
    <xf numFmtId="0" fontId="30" fillId="4" borderId="71" xfId="39" applyFont="1" applyFill="1" applyBorder="1" applyAlignment="1">
      <alignment horizontal="center"/>
    </xf>
    <xf numFmtId="0" fontId="30" fillId="4" borderId="19" xfId="39" applyFont="1" applyFill="1" applyBorder="1" applyAlignment="1">
      <alignment horizontal="center" vertical="center"/>
    </xf>
    <xf numFmtId="0" fontId="30" fillId="4" borderId="27" xfId="39" applyFont="1" applyFill="1" applyBorder="1" applyAlignment="1">
      <alignment horizontal="center" textRotation="90" wrapText="1"/>
    </xf>
    <xf numFmtId="0" fontId="30" fillId="4" borderId="148" xfId="39" applyFont="1" applyFill="1" applyBorder="1" applyAlignment="1">
      <alignment horizontal="center" textRotation="90" wrapText="1"/>
    </xf>
    <xf numFmtId="0" fontId="30" fillId="4" borderId="20" xfId="39" applyFont="1" applyFill="1" applyBorder="1" applyAlignment="1">
      <alignment horizontal="center" vertical="center"/>
    </xf>
    <xf numFmtId="1" fontId="27" fillId="4" borderId="62" xfId="39" applyNumberFormat="1" applyFont="1" applyFill="1" applyBorder="1" applyAlignment="1">
      <alignment horizontal="center" vertical="center"/>
    </xf>
    <xf numFmtId="1" fontId="27" fillId="4" borderId="48" xfId="39" applyNumberFormat="1" applyFont="1" applyFill="1" applyBorder="1" applyAlignment="1">
      <alignment horizontal="center" vertical="center"/>
    </xf>
    <xf numFmtId="0" fontId="33" fillId="4" borderId="82" xfId="39" applyFont="1" applyFill="1" applyBorder="1" applyAlignment="1">
      <alignment horizontal="left" vertical="center" wrapText="1"/>
    </xf>
    <xf numFmtId="0" fontId="33" fillId="4" borderId="63" xfId="39" applyFont="1" applyFill="1" applyBorder="1" applyAlignment="1">
      <alignment horizontal="left" vertical="center" wrapText="1"/>
    </xf>
    <xf numFmtId="0" fontId="33" fillId="4" borderId="41" xfId="39" applyFont="1" applyFill="1" applyBorder="1" applyAlignment="1">
      <alignment horizontal="left" vertical="center" wrapText="1"/>
    </xf>
    <xf numFmtId="0" fontId="33" fillId="4" borderId="61" xfId="39" applyFont="1" applyFill="1" applyBorder="1" applyAlignment="1">
      <alignment horizontal="center" vertical="center"/>
    </xf>
    <xf numFmtId="0" fontId="33" fillId="4" borderId="158" xfId="39" applyFont="1" applyFill="1" applyBorder="1" applyAlignment="1">
      <alignment horizontal="center" vertical="center"/>
    </xf>
    <xf numFmtId="0" fontId="33" fillId="4" borderId="64" xfId="39" applyFont="1" applyFill="1" applyBorder="1" applyAlignment="1">
      <alignment horizontal="center" vertical="center"/>
    </xf>
    <xf numFmtId="0" fontId="30" fillId="27" borderId="73" xfId="39" applyFont="1" applyFill="1" applyBorder="1" applyAlignment="1">
      <alignment horizontal="center" vertical="center" wrapText="1"/>
    </xf>
    <xf numFmtId="0" fontId="30" fillId="27" borderId="73" xfId="0" applyFont="1" applyFill="1" applyBorder="1" applyAlignment="1">
      <alignment vertical="center"/>
    </xf>
    <xf numFmtId="0" fontId="30" fillId="27" borderId="75" xfId="39" applyFont="1" applyFill="1" applyBorder="1" applyAlignment="1">
      <alignment horizontal="center" vertical="center" wrapText="1"/>
    </xf>
    <xf numFmtId="0" fontId="30" fillId="27" borderId="75" xfId="0" applyFont="1" applyFill="1" applyBorder="1" applyAlignment="1">
      <alignment horizontal="center" vertical="center" wrapText="1"/>
    </xf>
    <xf numFmtId="0" fontId="30" fillId="4" borderId="69" xfId="39" applyFont="1" applyFill="1" applyBorder="1" applyAlignment="1">
      <alignment horizontal="center" vertical="center" wrapText="1"/>
    </xf>
    <xf numFmtId="0" fontId="41" fillId="4" borderId="152" xfId="39" applyFont="1" applyFill="1" applyBorder="1" applyAlignment="1">
      <alignment horizontal="center" textRotation="90" wrapText="1"/>
    </xf>
    <xf numFmtId="0" fontId="30" fillId="4" borderId="70" xfId="39" applyFont="1" applyFill="1" applyBorder="1" applyAlignment="1">
      <alignment horizontal="center" vertical="center"/>
    </xf>
    <xf numFmtId="0" fontId="25" fillId="0" borderId="0" xfId="44" applyFont="1" applyAlignment="1">
      <alignment horizontal="center" vertical="center"/>
    </xf>
    <xf numFmtId="0" fontId="30" fillId="25" borderId="104" xfId="44" applyFont="1" applyFill="1" applyBorder="1" applyAlignment="1">
      <alignment horizontal="center" vertical="center"/>
    </xf>
    <xf numFmtId="0" fontId="26" fillId="25" borderId="75" xfId="47" applyFont="1" applyFill="1" applyBorder="1" applyAlignment="1">
      <alignment horizontal="center" vertical="center"/>
    </xf>
    <xf numFmtId="0" fontId="30" fillId="25" borderId="75" xfId="44" applyFont="1" applyFill="1" applyBorder="1" applyAlignment="1">
      <alignment horizontal="center" vertical="center"/>
    </xf>
    <xf numFmtId="0" fontId="30" fillId="25" borderId="75" xfId="44" applyFont="1" applyFill="1" applyBorder="1" applyAlignment="1">
      <alignment horizontal="center" textRotation="90"/>
    </xf>
    <xf numFmtId="0" fontId="26" fillId="25" borderId="110" xfId="47" applyFont="1" applyFill="1" applyBorder="1" applyAlignment="1">
      <alignment horizontal="center"/>
    </xf>
    <xf numFmtId="0" fontId="30" fillId="25" borderId="76" xfId="44" applyFont="1" applyFill="1" applyBorder="1" applyAlignment="1">
      <alignment horizontal="center" textRotation="90"/>
    </xf>
    <xf numFmtId="0" fontId="26" fillId="25" borderId="111" xfId="47" applyFont="1" applyFill="1" applyBorder="1" applyAlignment="1">
      <alignment horizontal="center"/>
    </xf>
    <xf numFmtId="0" fontId="30" fillId="25" borderId="73" xfId="44" applyFont="1" applyFill="1" applyBorder="1" applyAlignment="1">
      <alignment horizontal="center" vertical="center"/>
    </xf>
    <xf numFmtId="0" fontId="30" fillId="25" borderId="90" xfId="44" applyFont="1" applyFill="1" applyBorder="1" applyAlignment="1">
      <alignment horizontal="center" vertical="center" wrapText="1"/>
    </xf>
    <xf numFmtId="0" fontId="26" fillId="25" borderId="91" xfId="47" applyFont="1" applyFill="1" applyBorder="1" applyAlignment="1">
      <alignment horizontal="center" vertical="center" wrapText="1"/>
    </xf>
    <xf numFmtId="0" fontId="30" fillId="25" borderId="96" xfId="44" applyFont="1" applyFill="1" applyBorder="1" applyAlignment="1">
      <alignment horizontal="center"/>
    </xf>
    <xf numFmtId="0" fontId="30" fillId="25" borderId="97" xfId="44" applyFont="1" applyFill="1" applyBorder="1" applyAlignment="1">
      <alignment horizontal="center"/>
    </xf>
    <xf numFmtId="0" fontId="30" fillId="25" borderId="98" xfId="44" applyFont="1" applyFill="1" applyBorder="1" applyAlignment="1">
      <alignment horizontal="center"/>
    </xf>
    <xf numFmtId="0" fontId="30" fillId="25" borderId="99" xfId="44" applyFont="1" applyFill="1" applyBorder="1" applyAlignment="1">
      <alignment horizontal="center"/>
    </xf>
    <xf numFmtId="0" fontId="30" fillId="25" borderId="100" xfId="44" applyFont="1" applyFill="1" applyBorder="1" applyAlignment="1">
      <alignment horizontal="center"/>
    </xf>
    <xf numFmtId="0" fontId="41" fillId="4" borderId="137" xfId="39" applyFont="1" applyFill="1" applyBorder="1" applyAlignment="1">
      <alignment horizontal="center" vertical="center" textRotation="90" wrapText="1"/>
    </xf>
    <xf numFmtId="0" fontId="41" fillId="4" borderId="138" xfId="39" applyFont="1" applyFill="1" applyBorder="1" applyAlignment="1">
      <alignment horizontal="center" vertical="center" textRotation="90" wrapText="1"/>
    </xf>
    <xf numFmtId="0" fontId="25" fillId="0" borderId="0" xfId="44" applyFont="1" applyAlignment="1" applyProtection="1">
      <alignment horizontal="center" vertical="center"/>
      <protection locked="0"/>
    </xf>
    <xf numFmtId="0" fontId="38" fillId="25" borderId="136" xfId="44" applyFont="1" applyFill="1" applyBorder="1" applyAlignment="1">
      <alignment horizontal="center" vertical="center"/>
    </xf>
    <xf numFmtId="0" fontId="26" fillId="25" borderId="136" xfId="47" applyFont="1" applyFill="1" applyBorder="1" applyAlignment="1">
      <alignment horizontal="center" vertical="center"/>
    </xf>
    <xf numFmtId="0" fontId="30" fillId="25" borderId="84" xfId="44" applyFont="1" applyFill="1" applyBorder="1" applyAlignment="1">
      <alignment horizontal="center" textRotation="90"/>
    </xf>
    <xf numFmtId="0" fontId="26" fillId="25" borderId="114" xfId="47" applyFont="1" applyFill="1" applyBorder="1" applyAlignment="1">
      <alignment horizontal="center"/>
    </xf>
    <xf numFmtId="0" fontId="38" fillId="25" borderId="102" xfId="44" applyFont="1" applyFill="1" applyBorder="1" applyAlignment="1">
      <alignment horizontal="center" vertical="center"/>
    </xf>
    <xf numFmtId="0" fontId="26" fillId="25" borderId="102" xfId="47" applyFont="1" applyFill="1" applyBorder="1" applyAlignment="1">
      <alignment horizontal="center" vertical="center"/>
    </xf>
    <xf numFmtId="0" fontId="30" fillId="25" borderId="105" xfId="44" applyFont="1" applyFill="1" applyBorder="1" applyAlignment="1">
      <alignment horizontal="center" textRotation="90"/>
    </xf>
    <xf numFmtId="0" fontId="26" fillId="25" borderId="113" xfId="47" applyFont="1" applyFill="1" applyBorder="1" applyAlignment="1">
      <alignment horizontal="center"/>
    </xf>
    <xf numFmtId="1" fontId="27" fillId="25" borderId="77" xfId="44" applyNumberFormat="1" applyFont="1" applyFill="1" applyBorder="1" applyAlignment="1">
      <alignment horizontal="center" vertical="center"/>
    </xf>
    <xf numFmtId="1" fontId="27" fillId="25" borderId="74" xfId="44" applyNumberFormat="1" applyFont="1" applyFill="1" applyBorder="1" applyAlignment="1">
      <alignment horizontal="center" vertical="center"/>
    </xf>
    <xf numFmtId="0" fontId="30" fillId="27" borderId="75" xfId="0" applyFont="1" applyFill="1" applyBorder="1" applyAlignment="1">
      <alignment vertical="center"/>
    </xf>
    <xf numFmtId="0" fontId="26" fillId="25" borderId="14" xfId="47" applyFont="1" applyFill="1" applyBorder="1" applyAlignment="1">
      <alignment horizontal="center" vertical="center"/>
    </xf>
    <xf numFmtId="0" fontId="30" fillId="25" borderId="87" xfId="44" applyFont="1" applyFill="1" applyBorder="1" applyAlignment="1">
      <alignment horizontal="center" vertical="center" textRotation="90"/>
    </xf>
    <xf numFmtId="0" fontId="30" fillId="25" borderId="94" xfId="44" applyFont="1" applyFill="1" applyBorder="1" applyAlignment="1">
      <alignment horizontal="center" vertical="center" textRotation="90"/>
    </xf>
    <xf numFmtId="0" fontId="30" fillId="25" borderId="106" xfId="44" applyFont="1" applyFill="1" applyBorder="1" applyAlignment="1">
      <alignment horizontal="center" vertical="center" textRotation="90"/>
    </xf>
    <xf numFmtId="0" fontId="30" fillId="25" borderId="88" xfId="44" applyFont="1" applyFill="1" applyBorder="1" applyAlignment="1">
      <alignment horizontal="center" vertical="center" textRotation="90"/>
    </xf>
    <xf numFmtId="0" fontId="30" fillId="25" borderId="95" xfId="44" applyFont="1" applyFill="1" applyBorder="1" applyAlignment="1">
      <alignment horizontal="center" vertical="center" textRotation="90"/>
    </xf>
    <xf numFmtId="0" fontId="30" fillId="25" borderId="107" xfId="44" applyFont="1" applyFill="1" applyBorder="1" applyAlignment="1">
      <alignment horizontal="center" vertical="center" textRotation="90"/>
    </xf>
    <xf numFmtId="0" fontId="30" fillId="25" borderId="89" xfId="44" applyFont="1" applyFill="1" applyBorder="1" applyAlignment="1">
      <alignment horizontal="center" vertical="center"/>
    </xf>
    <xf numFmtId="0" fontId="30" fillId="25" borderId="0" xfId="44" applyFont="1" applyFill="1" applyAlignment="1">
      <alignment horizontal="center" vertical="center"/>
    </xf>
    <xf numFmtId="0" fontId="26" fillId="25" borderId="108" xfId="47" applyFont="1" applyFill="1" applyBorder="1" applyAlignment="1">
      <alignment horizontal="center" vertical="center"/>
    </xf>
    <xf numFmtId="0" fontId="30" fillId="25" borderId="92" xfId="44" applyFont="1" applyFill="1" applyBorder="1" applyAlignment="1">
      <alignment horizontal="center" vertical="center"/>
    </xf>
    <xf numFmtId="0" fontId="26" fillId="0" borderId="89" xfId="47" applyFont="1" applyBorder="1" applyAlignment="1">
      <alignment horizontal="center" vertical="center"/>
    </xf>
    <xf numFmtId="0" fontId="26" fillId="0" borderId="93" xfId="47" applyFont="1" applyBorder="1" applyAlignment="1">
      <alignment horizontal="center" vertical="center"/>
    </xf>
    <xf numFmtId="0" fontId="26" fillId="0" borderId="101" xfId="47" applyFont="1" applyBorder="1" applyAlignment="1">
      <alignment horizontal="center" vertical="center"/>
    </xf>
    <xf numFmtId="0" fontId="26" fillId="0" borderId="102" xfId="47" applyFont="1" applyBorder="1" applyAlignment="1">
      <alignment horizontal="center" vertical="center"/>
    </xf>
    <xf numFmtId="0" fontId="26" fillId="0" borderId="103" xfId="47" applyFont="1" applyBorder="1" applyAlignment="1">
      <alignment horizontal="center" vertical="center"/>
    </xf>
    <xf numFmtId="0" fontId="27" fillId="25" borderId="87" xfId="44" applyFont="1" applyFill="1" applyBorder="1" applyAlignment="1">
      <alignment horizontal="center" vertical="center" textRotation="90"/>
    </xf>
    <xf numFmtId="0" fontId="27" fillId="25" borderId="94" xfId="44" applyFont="1" applyFill="1" applyBorder="1" applyAlignment="1">
      <alignment horizontal="center" vertical="center" textRotation="90"/>
    </xf>
    <xf numFmtId="0" fontId="27" fillId="25" borderId="106" xfId="44" applyFont="1" applyFill="1" applyBorder="1" applyAlignment="1">
      <alignment horizontal="center" vertical="center" textRotation="90"/>
    </xf>
    <xf numFmtId="0" fontId="28" fillId="25" borderId="88" xfId="44" applyFont="1" applyFill="1" applyBorder="1" applyAlignment="1">
      <alignment horizontal="center" vertical="center" textRotation="90"/>
    </xf>
    <xf numFmtId="0" fontId="28" fillId="25" borderId="95" xfId="44" applyFont="1" applyFill="1" applyBorder="1" applyAlignment="1">
      <alignment horizontal="center" vertical="center" textRotation="90"/>
    </xf>
    <xf numFmtId="0" fontId="28" fillId="25" borderId="107" xfId="44" applyFont="1" applyFill="1" applyBorder="1" applyAlignment="1">
      <alignment horizontal="center" vertical="center" textRotation="90"/>
    </xf>
    <xf numFmtId="0" fontId="29" fillId="25" borderId="89" xfId="44" applyFont="1" applyFill="1" applyBorder="1" applyAlignment="1">
      <alignment horizontal="center" vertical="center"/>
    </xf>
    <xf numFmtId="0" fontId="29" fillId="25" borderId="0" xfId="44" applyFont="1" applyFill="1" applyAlignment="1">
      <alignment horizontal="center" vertical="center"/>
    </xf>
    <xf numFmtId="0" fontId="27" fillId="25" borderId="90" xfId="44" applyFont="1" applyFill="1" applyBorder="1" applyAlignment="1">
      <alignment horizontal="center" vertical="center" wrapText="1"/>
    </xf>
    <xf numFmtId="0" fontId="27" fillId="25" borderId="92" xfId="44" applyFont="1" applyFill="1" applyBorder="1" applyAlignment="1">
      <alignment horizontal="center" vertical="center"/>
    </xf>
    <xf numFmtId="0" fontId="33" fillId="0" borderId="89" xfId="47" applyFont="1" applyBorder="1" applyAlignment="1">
      <alignment horizontal="center" vertical="center"/>
    </xf>
    <xf numFmtId="0" fontId="33" fillId="0" borderId="93" xfId="47" applyFont="1" applyBorder="1" applyAlignment="1">
      <alignment horizontal="center" vertical="center"/>
    </xf>
    <xf numFmtId="0" fontId="33" fillId="0" borderId="101" xfId="47" applyFont="1" applyBorder="1" applyAlignment="1">
      <alignment horizontal="center" vertical="center"/>
    </xf>
    <xf numFmtId="0" fontId="33" fillId="0" borderId="102" xfId="47" applyFont="1" applyBorder="1" applyAlignment="1">
      <alignment horizontal="center" vertical="center"/>
    </xf>
    <xf numFmtId="0" fontId="33" fillId="0" borderId="103" xfId="47" applyFont="1" applyBorder="1" applyAlignment="1">
      <alignment horizontal="center" vertical="center"/>
    </xf>
    <xf numFmtId="0" fontId="26" fillId="25" borderId="108" xfId="48" applyFont="1" applyFill="1" applyBorder="1" applyAlignment="1">
      <alignment horizontal="center" vertical="center"/>
    </xf>
    <xf numFmtId="0" fontId="26" fillId="25" borderId="91" xfId="48" applyFont="1" applyFill="1" applyBorder="1" applyAlignment="1">
      <alignment horizontal="center" vertical="center" wrapText="1"/>
    </xf>
    <xf numFmtId="0" fontId="26" fillId="25" borderId="75" xfId="48" applyFont="1" applyFill="1" applyBorder="1" applyAlignment="1">
      <alignment horizontal="center" vertical="center"/>
    </xf>
    <xf numFmtId="0" fontId="26" fillId="25" borderId="110" xfId="48" applyFont="1" applyFill="1" applyBorder="1" applyAlignment="1">
      <alignment horizontal="center"/>
    </xf>
    <xf numFmtId="0" fontId="26" fillId="25" borderId="113" xfId="48" applyFont="1" applyFill="1" applyBorder="1" applyAlignment="1">
      <alignment horizontal="center"/>
    </xf>
    <xf numFmtId="0" fontId="26" fillId="25" borderId="111" xfId="48" applyFont="1" applyFill="1" applyBorder="1" applyAlignment="1">
      <alignment horizontal="center"/>
    </xf>
    <xf numFmtId="0" fontId="33" fillId="0" borderId="89" xfId="48" applyFont="1" applyBorder="1" applyAlignment="1">
      <alignment horizontal="center" vertical="center"/>
    </xf>
    <xf numFmtId="0" fontId="33" fillId="0" borderId="93" xfId="48" applyFont="1" applyBorder="1" applyAlignment="1">
      <alignment horizontal="center" vertical="center"/>
    </xf>
    <xf numFmtId="0" fontId="33" fillId="0" borderId="101" xfId="48" applyFont="1" applyBorder="1" applyAlignment="1">
      <alignment horizontal="center" vertical="center"/>
    </xf>
    <xf numFmtId="0" fontId="33" fillId="0" borderId="102" xfId="48" applyFont="1" applyBorder="1" applyAlignment="1">
      <alignment horizontal="center" vertical="center"/>
    </xf>
    <xf numFmtId="0" fontId="33" fillId="0" borderId="103" xfId="48" applyFont="1" applyBorder="1" applyAlignment="1">
      <alignment horizontal="center" vertical="center"/>
    </xf>
    <xf numFmtId="0" fontId="26" fillId="25" borderId="102" xfId="48" applyFont="1" applyFill="1" applyBorder="1" applyAlignment="1">
      <alignment horizontal="center" vertical="center"/>
    </xf>
    <xf numFmtId="0" fontId="38" fillId="25" borderId="14" xfId="44" applyFont="1" applyFill="1" applyBorder="1" applyAlignment="1">
      <alignment horizontal="center" vertical="center"/>
    </xf>
    <xf numFmtId="0" fontId="26" fillId="25" borderId="14" xfId="48" applyFont="1" applyFill="1" applyBorder="1" applyAlignment="1">
      <alignment horizontal="center" vertical="center"/>
    </xf>
    <xf numFmtId="0" fontId="26" fillId="25" borderId="178" xfId="48" applyFont="1" applyFill="1" applyBorder="1" applyAlignment="1">
      <alignment horizontal="center" vertical="center"/>
    </xf>
    <xf numFmtId="0" fontId="26" fillId="25" borderId="114" xfId="48" applyFont="1" applyFill="1" applyBorder="1" applyAlignment="1">
      <alignment horizontal="center"/>
    </xf>
    <xf numFmtId="0" fontId="26" fillId="25" borderId="136" xfId="48" applyFont="1" applyFill="1" applyBorder="1" applyAlignment="1">
      <alignment horizontal="center" vertical="center"/>
    </xf>
    <xf numFmtId="0" fontId="52" fillId="0" borderId="0" xfId="49" applyFont="1" applyAlignment="1" applyProtection="1">
      <alignment horizontal="center" vertical="center"/>
      <protection locked="0"/>
    </xf>
    <xf numFmtId="0" fontId="52" fillId="0" borderId="82" xfId="49" applyFont="1" applyBorder="1" applyAlignment="1">
      <alignment horizontal="center" vertical="center"/>
    </xf>
    <xf numFmtId="0" fontId="52" fillId="0" borderId="201" xfId="49" applyFont="1" applyBorder="1" applyAlignment="1">
      <alignment horizontal="center" vertical="center"/>
    </xf>
    <xf numFmtId="0" fontId="52" fillId="0" borderId="200" xfId="49" applyFont="1" applyBorder="1" applyAlignment="1">
      <alignment horizontal="center" vertical="center"/>
    </xf>
    <xf numFmtId="0" fontId="52" fillId="0" borderId="202" xfId="49" applyFont="1" applyBorder="1" applyAlignment="1">
      <alignment horizontal="center" vertical="center"/>
    </xf>
    <xf numFmtId="0" fontId="52" fillId="0" borderId="205" xfId="49" applyFont="1" applyBorder="1" applyAlignment="1">
      <alignment horizontal="center" vertical="center"/>
    </xf>
    <xf numFmtId="0" fontId="52" fillId="0" borderId="203" xfId="49" applyFont="1" applyBorder="1" applyAlignment="1">
      <alignment horizontal="center" vertical="center"/>
    </xf>
    <xf numFmtId="0" fontId="52" fillId="0" borderId="204" xfId="49" applyFont="1" applyBorder="1" applyAlignment="1">
      <alignment horizontal="center" vertical="center"/>
    </xf>
    <xf numFmtId="0" fontId="60" fillId="35" borderId="75" xfId="44" applyFont="1" applyFill="1" applyBorder="1" applyAlignment="1">
      <alignment horizontal="left" vertical="center" wrapText="1"/>
    </xf>
    <xf numFmtId="0" fontId="60" fillId="35" borderId="75" xfId="44" applyFont="1" applyFill="1" applyBorder="1" applyAlignment="1">
      <alignment horizontal="left"/>
    </xf>
    <xf numFmtId="0" fontId="26" fillId="35" borderId="73" xfId="39" applyFont="1" applyFill="1" applyBorder="1"/>
    <xf numFmtId="0" fontId="26" fillId="35" borderId="75" xfId="39" applyFont="1" applyFill="1" applyBorder="1"/>
    <xf numFmtId="0" fontId="26" fillId="35" borderId="75" xfId="0" applyFont="1" applyFill="1" applyBorder="1"/>
  </cellXfs>
  <cellStyles count="5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45" xr:uid="{00000000-0005-0000-0000-000026000000}"/>
    <cellStyle name="Normál 2 2" xfId="46" xr:uid="{00000000-0005-0000-0000-000027000000}"/>
    <cellStyle name="Normál 2 2 2" xfId="50" xr:uid="{00000000-0005-0000-0000-000028000000}"/>
    <cellStyle name="Normál 3" xfId="47" xr:uid="{00000000-0005-0000-0000-000029000000}"/>
    <cellStyle name="Normál 3 2" xfId="48" xr:uid="{00000000-0005-0000-0000-00002A000000}"/>
    <cellStyle name="Normál_bsc_kep_terv_onkorm_szakir" xfId="38" xr:uid="{00000000-0005-0000-0000-00002B000000}"/>
    <cellStyle name="Normál_H_B séma 0323" xfId="39" xr:uid="{00000000-0005-0000-0000-00002C000000}"/>
    <cellStyle name="Normál_H_B séma 0323 2" xfId="44" xr:uid="{00000000-0005-0000-0000-00002D000000}"/>
    <cellStyle name="Normál_Hír 2" xfId="49" xr:uid="{00000000-0005-0000-0000-00002E000000}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5">
    <tabColor indexed="10"/>
    <pageSetUpPr fitToPage="1"/>
  </sheetPr>
  <dimension ref="A1:BG233"/>
  <sheetViews>
    <sheetView topLeftCell="M37" zoomScale="77" zoomScaleNormal="77" zoomScaleSheetLayoutView="75" zoomScalePageLayoutView="90" workbookViewId="0">
      <selection activeCell="A59" sqref="A59:XFD59"/>
    </sheetView>
  </sheetViews>
  <sheetFormatPr defaultColWidth="10.6640625" defaultRowHeight="15" x14ac:dyDescent="0.2"/>
  <cols>
    <col min="1" max="1" width="17.1640625" style="219" customWidth="1"/>
    <col min="2" max="2" width="7.1640625" style="1" customWidth="1"/>
    <col min="3" max="3" width="66.1640625" style="1" customWidth="1"/>
    <col min="4" max="4" width="6.83203125" style="188" customWidth="1"/>
    <col min="5" max="5" width="7.33203125" style="188" customWidth="1"/>
    <col min="6" max="6" width="4.33203125" style="188" customWidth="1"/>
    <col min="7" max="7" width="7.33203125" style="188" customWidth="1"/>
    <col min="8" max="8" width="6" style="188" customWidth="1"/>
    <col min="9" max="9" width="6.33203125" style="188" customWidth="1"/>
    <col min="10" max="10" width="4.33203125" style="188" customWidth="1"/>
    <col min="11" max="11" width="7.33203125" style="188" customWidth="1"/>
    <col min="12" max="12" width="4.33203125" style="188" customWidth="1"/>
    <col min="13" max="13" width="7.33203125" style="188" customWidth="1"/>
    <col min="14" max="15" width="6" style="188" customWidth="1"/>
    <col min="16" max="16" width="4.33203125" style="188" customWidth="1"/>
    <col min="17" max="17" width="7.33203125" style="188" customWidth="1"/>
    <col min="18" max="18" width="4.33203125" style="188" customWidth="1"/>
    <col min="19" max="19" width="7.33203125" style="188" customWidth="1"/>
    <col min="20" max="21" width="6" style="188" customWidth="1"/>
    <col min="22" max="22" width="4.33203125" style="188" customWidth="1"/>
    <col min="23" max="23" width="7.33203125" style="188" customWidth="1"/>
    <col min="24" max="24" width="4.33203125" style="188" customWidth="1"/>
    <col min="25" max="25" width="7.33203125" style="188" customWidth="1"/>
    <col min="26" max="27" width="6" style="188" customWidth="1"/>
    <col min="28" max="28" width="4.33203125" style="188" customWidth="1"/>
    <col min="29" max="29" width="7.33203125" style="188" customWidth="1"/>
    <col min="30" max="30" width="4.33203125" style="188" customWidth="1"/>
    <col min="31" max="31" width="7.33203125" style="188" customWidth="1"/>
    <col min="32" max="33" width="6" style="188" customWidth="1"/>
    <col min="34" max="34" width="5.6640625" style="188" customWidth="1"/>
    <col min="35" max="35" width="7.33203125" style="188" customWidth="1"/>
    <col min="36" max="36" width="5.83203125" style="188" customWidth="1"/>
    <col min="37" max="37" width="8.1640625" style="188" bestFit="1" customWidth="1"/>
    <col min="38" max="40" width="5.83203125" style="188" customWidth="1"/>
    <col min="41" max="41" width="8.1640625" style="188" bestFit="1" customWidth="1"/>
    <col min="42" max="42" width="6.33203125" style="188" customWidth="1"/>
    <col min="43" max="43" width="8.1640625" style="188" bestFit="1" customWidth="1"/>
    <col min="44" max="46" width="5.83203125" style="188" customWidth="1"/>
    <col min="47" max="47" width="8.1640625" style="188" bestFit="1" customWidth="1"/>
    <col min="48" max="48" width="5.83203125" style="188" customWidth="1"/>
    <col min="49" max="49" width="8.1640625" style="188" bestFit="1" customWidth="1"/>
    <col min="50" max="52" width="6.33203125" style="188" bestFit="1" customWidth="1"/>
    <col min="53" max="53" width="8.1640625" style="188" bestFit="1" customWidth="1"/>
    <col min="54" max="54" width="6.33203125" style="188" bestFit="1" customWidth="1"/>
    <col min="55" max="56" width="8.1640625" style="188" bestFit="1" customWidth="1"/>
    <col min="57" max="57" width="10.33203125" style="188" customWidth="1"/>
    <col min="58" max="58" width="61" style="1" bestFit="1" customWidth="1"/>
    <col min="59" max="59" width="45.1640625" style="1" bestFit="1" customWidth="1"/>
    <col min="60" max="69" width="1.83203125" style="1" customWidth="1"/>
    <col min="70" max="70" width="2.33203125" style="1" customWidth="1"/>
    <col min="71" max="16384" width="10.6640625" style="1"/>
  </cols>
  <sheetData>
    <row r="1" spans="1:59" ht="23.25" x14ac:dyDescent="0.2">
      <c r="A1" s="826" t="s">
        <v>0</v>
      </c>
      <c r="B1" s="826"/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6"/>
      <c r="Q1" s="826"/>
      <c r="R1" s="826"/>
      <c r="S1" s="826"/>
      <c r="T1" s="826"/>
      <c r="U1" s="826"/>
      <c r="V1" s="826"/>
      <c r="W1" s="826"/>
      <c r="X1" s="826"/>
      <c r="Y1" s="826"/>
      <c r="Z1" s="826"/>
      <c r="AA1" s="826"/>
      <c r="AB1" s="826"/>
      <c r="AC1" s="826"/>
      <c r="AD1" s="826"/>
      <c r="AE1" s="826"/>
      <c r="AF1" s="826"/>
      <c r="AG1" s="826"/>
      <c r="AH1" s="826"/>
      <c r="AI1" s="826"/>
      <c r="AJ1" s="826"/>
      <c r="AK1" s="826"/>
      <c r="AL1" s="826"/>
      <c r="AM1" s="826"/>
      <c r="AN1" s="826"/>
      <c r="AO1" s="826"/>
      <c r="AP1" s="826"/>
      <c r="AQ1" s="826"/>
      <c r="AR1" s="826"/>
      <c r="AS1" s="826"/>
      <c r="AT1" s="826"/>
      <c r="AU1" s="826"/>
      <c r="AV1" s="826"/>
      <c r="AW1" s="826"/>
      <c r="AX1" s="826"/>
      <c r="AY1" s="826"/>
      <c r="AZ1" s="826"/>
      <c r="BA1" s="826"/>
      <c r="BB1" s="826"/>
      <c r="BC1" s="826"/>
      <c r="BD1" s="826"/>
      <c r="BE1" s="826"/>
    </row>
    <row r="2" spans="1:59" ht="23.25" x14ac:dyDescent="0.2">
      <c r="A2" s="827" t="s">
        <v>313</v>
      </c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827"/>
      <c r="AB2" s="827"/>
      <c r="AC2" s="827"/>
      <c r="AD2" s="827"/>
      <c r="AE2" s="827"/>
      <c r="AF2" s="827"/>
      <c r="AG2" s="827"/>
      <c r="AH2" s="827"/>
      <c r="AI2" s="827"/>
      <c r="AJ2" s="827"/>
      <c r="AK2" s="827"/>
      <c r="AL2" s="827"/>
      <c r="AM2" s="827"/>
      <c r="AN2" s="827"/>
      <c r="AO2" s="827"/>
      <c r="AP2" s="827"/>
      <c r="AQ2" s="827"/>
      <c r="AR2" s="827"/>
      <c r="AS2" s="827"/>
      <c r="AT2" s="827"/>
      <c r="AU2" s="827"/>
      <c r="AV2" s="827"/>
      <c r="AW2" s="827"/>
      <c r="AX2" s="827"/>
      <c r="AY2" s="827"/>
      <c r="AZ2" s="827"/>
      <c r="BA2" s="827"/>
      <c r="BB2" s="827"/>
      <c r="BC2" s="827"/>
      <c r="BD2" s="827"/>
      <c r="BE2" s="827"/>
    </row>
    <row r="3" spans="1:59" ht="21.95" customHeight="1" x14ac:dyDescent="0.2">
      <c r="A3" s="827" t="s">
        <v>619</v>
      </c>
      <c r="B3" s="827"/>
      <c r="C3" s="827"/>
      <c r="D3" s="827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  <c r="P3" s="827"/>
      <c r="Q3" s="827"/>
      <c r="R3" s="827"/>
      <c r="S3" s="827"/>
      <c r="T3" s="827"/>
      <c r="U3" s="827"/>
      <c r="V3" s="827"/>
      <c r="W3" s="827"/>
      <c r="X3" s="827"/>
      <c r="Y3" s="827"/>
      <c r="Z3" s="827"/>
      <c r="AA3" s="827"/>
      <c r="AB3" s="827"/>
      <c r="AC3" s="827"/>
      <c r="AD3" s="827"/>
      <c r="AE3" s="827"/>
      <c r="AF3" s="827"/>
      <c r="AG3" s="827"/>
      <c r="AH3" s="827"/>
      <c r="AI3" s="827"/>
      <c r="AJ3" s="827"/>
      <c r="AK3" s="827"/>
      <c r="AL3" s="827"/>
      <c r="AM3" s="827"/>
      <c r="AN3" s="827"/>
      <c r="AO3" s="827"/>
      <c r="AP3" s="827"/>
      <c r="AQ3" s="827"/>
      <c r="AR3" s="827"/>
      <c r="AS3" s="827"/>
      <c r="AT3" s="827"/>
      <c r="AU3" s="827"/>
      <c r="AV3" s="827"/>
      <c r="AW3" s="827"/>
      <c r="AX3" s="827"/>
      <c r="AY3" s="827"/>
      <c r="AZ3" s="827"/>
      <c r="BA3" s="827"/>
      <c r="BB3" s="827"/>
      <c r="BC3" s="827"/>
      <c r="BD3" s="827"/>
      <c r="BE3" s="827"/>
    </row>
    <row r="4" spans="1:59" ht="21.95" customHeight="1" thickBot="1" x14ac:dyDescent="0.25">
      <c r="A4" s="826" t="s">
        <v>308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6"/>
      <c r="X4" s="826"/>
      <c r="Y4" s="826"/>
      <c r="Z4" s="826"/>
      <c r="AA4" s="826"/>
      <c r="AB4" s="826"/>
      <c r="AC4" s="826"/>
      <c r="AD4" s="826"/>
      <c r="AE4" s="826"/>
      <c r="AF4" s="826"/>
      <c r="AG4" s="826"/>
      <c r="AH4" s="826"/>
      <c r="AI4" s="826"/>
      <c r="AJ4" s="826"/>
      <c r="AK4" s="826"/>
      <c r="AL4" s="826"/>
      <c r="AM4" s="826"/>
      <c r="AN4" s="826"/>
      <c r="AO4" s="826"/>
      <c r="AP4" s="826"/>
      <c r="AQ4" s="826"/>
      <c r="AR4" s="826"/>
      <c r="AS4" s="826"/>
      <c r="AT4" s="826"/>
      <c r="AU4" s="826"/>
      <c r="AV4" s="826"/>
      <c r="AW4" s="826"/>
      <c r="AX4" s="826"/>
      <c r="AY4" s="826"/>
      <c r="AZ4" s="826"/>
      <c r="BA4" s="826"/>
      <c r="BB4" s="826"/>
      <c r="BC4" s="826"/>
      <c r="BD4" s="826"/>
      <c r="BE4" s="826"/>
    </row>
    <row r="5" spans="1:59" ht="15.75" customHeight="1" thickTop="1" thickBot="1" x14ac:dyDescent="0.25">
      <c r="A5" s="830" t="s">
        <v>1</v>
      </c>
      <c r="B5" s="831" t="s">
        <v>2</v>
      </c>
      <c r="C5" s="832" t="s">
        <v>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852" t="s">
        <v>4</v>
      </c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2"/>
      <c r="AB5" s="852"/>
      <c r="AC5" s="852"/>
      <c r="AD5" s="852"/>
      <c r="AE5" s="852"/>
      <c r="AF5" s="852"/>
      <c r="AG5" s="852"/>
      <c r="AH5" s="852"/>
      <c r="AI5" s="852"/>
      <c r="AJ5" s="852"/>
      <c r="AK5" s="852"/>
      <c r="AL5" s="852"/>
      <c r="AM5" s="852"/>
      <c r="AN5" s="852"/>
      <c r="AO5" s="852"/>
      <c r="AP5" s="852"/>
      <c r="AQ5" s="852"/>
      <c r="AR5" s="852"/>
      <c r="AS5" s="852"/>
      <c r="AT5" s="852"/>
      <c r="AU5" s="852"/>
      <c r="AV5" s="852"/>
      <c r="AW5" s="852"/>
      <c r="AX5" s="852"/>
      <c r="AY5" s="852"/>
      <c r="AZ5" s="854" t="s">
        <v>5</v>
      </c>
      <c r="BA5" s="854"/>
      <c r="BB5" s="854"/>
      <c r="BC5" s="854"/>
      <c r="BD5" s="854"/>
      <c r="BE5" s="854"/>
      <c r="BF5" s="848" t="s">
        <v>51</v>
      </c>
      <c r="BG5" s="850" t="s">
        <v>52</v>
      </c>
    </row>
    <row r="6" spans="1:59" ht="15.75" customHeight="1" thickTop="1" thickBot="1" x14ac:dyDescent="0.25">
      <c r="A6" s="830"/>
      <c r="B6" s="831"/>
      <c r="C6" s="832"/>
      <c r="D6" s="834" t="s">
        <v>6</v>
      </c>
      <c r="E6" s="834"/>
      <c r="F6" s="834"/>
      <c r="G6" s="834"/>
      <c r="H6" s="834"/>
      <c r="I6" s="834"/>
      <c r="J6" s="833" t="s">
        <v>7</v>
      </c>
      <c r="K6" s="833"/>
      <c r="L6" s="833"/>
      <c r="M6" s="833"/>
      <c r="N6" s="833"/>
      <c r="O6" s="833"/>
      <c r="P6" s="834" t="s">
        <v>8</v>
      </c>
      <c r="Q6" s="834"/>
      <c r="R6" s="834"/>
      <c r="S6" s="834"/>
      <c r="T6" s="834"/>
      <c r="U6" s="834"/>
      <c r="V6" s="833" t="s">
        <v>9</v>
      </c>
      <c r="W6" s="833"/>
      <c r="X6" s="833"/>
      <c r="Y6" s="833"/>
      <c r="Z6" s="833"/>
      <c r="AA6" s="833"/>
      <c r="AB6" s="834" t="s">
        <v>10</v>
      </c>
      <c r="AC6" s="834"/>
      <c r="AD6" s="834"/>
      <c r="AE6" s="834"/>
      <c r="AF6" s="834"/>
      <c r="AG6" s="834"/>
      <c r="AH6" s="835" t="s">
        <v>11</v>
      </c>
      <c r="AI6" s="835"/>
      <c r="AJ6" s="835"/>
      <c r="AK6" s="835"/>
      <c r="AL6" s="835"/>
      <c r="AM6" s="835"/>
      <c r="AN6" s="834" t="s">
        <v>37</v>
      </c>
      <c r="AO6" s="834"/>
      <c r="AP6" s="834"/>
      <c r="AQ6" s="834"/>
      <c r="AR6" s="834"/>
      <c r="AS6" s="834"/>
      <c r="AT6" s="833" t="s">
        <v>38</v>
      </c>
      <c r="AU6" s="833"/>
      <c r="AV6" s="833"/>
      <c r="AW6" s="833"/>
      <c r="AX6" s="833"/>
      <c r="AY6" s="833"/>
      <c r="AZ6" s="854"/>
      <c r="BA6" s="854"/>
      <c r="BB6" s="854"/>
      <c r="BC6" s="854"/>
      <c r="BD6" s="854"/>
      <c r="BE6" s="854"/>
      <c r="BF6" s="849"/>
      <c r="BG6" s="851"/>
    </row>
    <row r="7" spans="1:59" ht="15.75" customHeight="1" thickTop="1" thickBot="1" x14ac:dyDescent="0.25">
      <c r="A7" s="830"/>
      <c r="B7" s="831"/>
      <c r="C7" s="832"/>
      <c r="D7" s="839" t="s">
        <v>12</v>
      </c>
      <c r="E7" s="839"/>
      <c r="F7" s="836" t="s">
        <v>13</v>
      </c>
      <c r="G7" s="836"/>
      <c r="H7" s="828" t="s">
        <v>14</v>
      </c>
      <c r="I7" s="829" t="s">
        <v>49</v>
      </c>
      <c r="J7" s="839" t="s">
        <v>12</v>
      </c>
      <c r="K7" s="839"/>
      <c r="L7" s="836" t="s">
        <v>13</v>
      </c>
      <c r="M7" s="836"/>
      <c r="N7" s="828" t="s">
        <v>14</v>
      </c>
      <c r="O7" s="837" t="s">
        <v>50</v>
      </c>
      <c r="P7" s="839" t="s">
        <v>12</v>
      </c>
      <c r="Q7" s="839"/>
      <c r="R7" s="836" t="s">
        <v>13</v>
      </c>
      <c r="S7" s="836"/>
      <c r="T7" s="828" t="s">
        <v>14</v>
      </c>
      <c r="U7" s="837" t="s">
        <v>50</v>
      </c>
      <c r="V7" s="839" t="s">
        <v>12</v>
      </c>
      <c r="W7" s="839"/>
      <c r="X7" s="836" t="s">
        <v>13</v>
      </c>
      <c r="Y7" s="836"/>
      <c r="Z7" s="828" t="s">
        <v>14</v>
      </c>
      <c r="AA7" s="829" t="s">
        <v>50</v>
      </c>
      <c r="AB7" s="839" t="s">
        <v>12</v>
      </c>
      <c r="AC7" s="839"/>
      <c r="AD7" s="836" t="s">
        <v>13</v>
      </c>
      <c r="AE7" s="836"/>
      <c r="AF7" s="828" t="s">
        <v>14</v>
      </c>
      <c r="AG7" s="829" t="s">
        <v>50</v>
      </c>
      <c r="AH7" s="839" t="s">
        <v>12</v>
      </c>
      <c r="AI7" s="839"/>
      <c r="AJ7" s="836" t="s">
        <v>13</v>
      </c>
      <c r="AK7" s="836"/>
      <c r="AL7" s="828" t="s">
        <v>14</v>
      </c>
      <c r="AM7" s="829" t="s">
        <v>50</v>
      </c>
      <c r="AN7" s="839" t="s">
        <v>12</v>
      </c>
      <c r="AO7" s="839"/>
      <c r="AP7" s="836" t="s">
        <v>13</v>
      </c>
      <c r="AQ7" s="836"/>
      <c r="AR7" s="828" t="s">
        <v>14</v>
      </c>
      <c r="AS7" s="829" t="s">
        <v>50</v>
      </c>
      <c r="AT7" s="839" t="s">
        <v>12</v>
      </c>
      <c r="AU7" s="839"/>
      <c r="AV7" s="836" t="s">
        <v>13</v>
      </c>
      <c r="AW7" s="836"/>
      <c r="AX7" s="828" t="s">
        <v>14</v>
      </c>
      <c r="AY7" s="829" t="s">
        <v>49</v>
      </c>
      <c r="AZ7" s="839" t="s">
        <v>12</v>
      </c>
      <c r="BA7" s="839"/>
      <c r="BB7" s="836" t="s">
        <v>13</v>
      </c>
      <c r="BC7" s="836"/>
      <c r="BD7" s="828" t="s">
        <v>14</v>
      </c>
      <c r="BE7" s="853" t="s">
        <v>47</v>
      </c>
      <c r="BF7" s="849"/>
      <c r="BG7" s="851"/>
    </row>
    <row r="8" spans="1:59" ht="80.099999999999994" customHeight="1" thickTop="1" thickBot="1" x14ac:dyDescent="0.25">
      <c r="A8" s="830"/>
      <c r="B8" s="831"/>
      <c r="C8" s="832"/>
      <c r="D8" s="221" t="s">
        <v>27</v>
      </c>
      <c r="E8" s="222" t="s">
        <v>28</v>
      </c>
      <c r="F8" s="223" t="s">
        <v>27</v>
      </c>
      <c r="G8" s="222" t="s">
        <v>28</v>
      </c>
      <c r="H8" s="828"/>
      <c r="I8" s="829"/>
      <c r="J8" s="221" t="s">
        <v>27</v>
      </c>
      <c r="K8" s="222" t="s">
        <v>28</v>
      </c>
      <c r="L8" s="223" t="s">
        <v>27</v>
      </c>
      <c r="M8" s="222" t="s">
        <v>28</v>
      </c>
      <c r="N8" s="828"/>
      <c r="O8" s="838"/>
      <c r="P8" s="221" t="s">
        <v>27</v>
      </c>
      <c r="Q8" s="222" t="s">
        <v>28</v>
      </c>
      <c r="R8" s="223" t="s">
        <v>27</v>
      </c>
      <c r="S8" s="222" t="s">
        <v>28</v>
      </c>
      <c r="T8" s="828"/>
      <c r="U8" s="838"/>
      <c r="V8" s="221" t="s">
        <v>27</v>
      </c>
      <c r="W8" s="222" t="s">
        <v>28</v>
      </c>
      <c r="X8" s="223" t="s">
        <v>27</v>
      </c>
      <c r="Y8" s="222" t="s">
        <v>28</v>
      </c>
      <c r="Z8" s="828"/>
      <c r="AA8" s="829"/>
      <c r="AB8" s="221" t="s">
        <v>27</v>
      </c>
      <c r="AC8" s="222" t="s">
        <v>28</v>
      </c>
      <c r="AD8" s="223" t="s">
        <v>27</v>
      </c>
      <c r="AE8" s="222" t="s">
        <v>28</v>
      </c>
      <c r="AF8" s="828"/>
      <c r="AG8" s="829"/>
      <c r="AH8" s="221" t="s">
        <v>27</v>
      </c>
      <c r="AI8" s="222" t="s">
        <v>28</v>
      </c>
      <c r="AJ8" s="223" t="s">
        <v>27</v>
      </c>
      <c r="AK8" s="222" t="s">
        <v>28</v>
      </c>
      <c r="AL8" s="828"/>
      <c r="AM8" s="829"/>
      <c r="AN8" s="221" t="s">
        <v>27</v>
      </c>
      <c r="AO8" s="222" t="s">
        <v>28</v>
      </c>
      <c r="AP8" s="223" t="s">
        <v>27</v>
      </c>
      <c r="AQ8" s="222" t="s">
        <v>28</v>
      </c>
      <c r="AR8" s="828"/>
      <c r="AS8" s="829"/>
      <c r="AT8" s="221" t="s">
        <v>27</v>
      </c>
      <c r="AU8" s="222" t="s">
        <v>28</v>
      </c>
      <c r="AV8" s="223" t="s">
        <v>27</v>
      </c>
      <c r="AW8" s="222" t="s">
        <v>28</v>
      </c>
      <c r="AX8" s="828"/>
      <c r="AY8" s="829"/>
      <c r="AZ8" s="221" t="s">
        <v>27</v>
      </c>
      <c r="BA8" s="222" t="s">
        <v>28</v>
      </c>
      <c r="BB8" s="223" t="s">
        <v>27</v>
      </c>
      <c r="BC8" s="222" t="s">
        <v>28</v>
      </c>
      <c r="BD8" s="828"/>
      <c r="BE8" s="853"/>
      <c r="BF8" s="849"/>
      <c r="BG8" s="851"/>
    </row>
    <row r="9" spans="1:59" s="11" customFormat="1" ht="15.75" customHeight="1" x14ac:dyDescent="0.25">
      <c r="A9" s="2"/>
      <c r="B9" s="3"/>
      <c r="C9" s="4" t="s">
        <v>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847"/>
      <c r="Q9" s="847"/>
      <c r="R9" s="847"/>
      <c r="S9" s="847"/>
      <c r="T9" s="847"/>
      <c r="U9" s="847"/>
      <c r="V9" s="847"/>
      <c r="W9" s="847"/>
      <c r="X9" s="847"/>
      <c r="Y9" s="847"/>
      <c r="Z9" s="847"/>
      <c r="AA9" s="847"/>
      <c r="AB9" s="847"/>
      <c r="AC9" s="847"/>
      <c r="AD9" s="847"/>
      <c r="AE9" s="847"/>
      <c r="AF9" s="847"/>
      <c r="AG9" s="847"/>
      <c r="AH9" s="847"/>
      <c r="AI9" s="847"/>
      <c r="AJ9" s="847"/>
      <c r="AK9" s="847"/>
      <c r="AL9" s="847"/>
      <c r="AM9" s="847"/>
      <c r="AN9" s="847"/>
      <c r="AO9" s="847"/>
      <c r="AP9" s="847"/>
      <c r="AQ9" s="847"/>
      <c r="AR9" s="847"/>
      <c r="AS9" s="847"/>
      <c r="AT9" s="847"/>
      <c r="AU9" s="847"/>
      <c r="AV9" s="847"/>
      <c r="AW9" s="847"/>
      <c r="AX9" s="847"/>
      <c r="AY9" s="847"/>
      <c r="AZ9" s="6"/>
      <c r="BA9" s="7" t="str">
        <f>IF(AZ9=0,"",AZ9)</f>
        <v/>
      </c>
      <c r="BB9" s="7"/>
      <c r="BC9" s="7"/>
      <c r="BD9" s="7"/>
      <c r="BE9" s="8"/>
      <c r="BF9" s="9"/>
      <c r="BG9" s="10"/>
    </row>
    <row r="10" spans="1:59" s="27" customFormat="1" ht="15.75" customHeight="1" x14ac:dyDescent="0.2">
      <c r="A10" s="12" t="s">
        <v>67</v>
      </c>
      <c r="B10" s="13" t="s">
        <v>15</v>
      </c>
      <c r="C10" s="14" t="s">
        <v>68</v>
      </c>
      <c r="D10" s="15">
        <v>2</v>
      </c>
      <c r="E10" s="16">
        <v>36</v>
      </c>
      <c r="F10" s="15">
        <v>2</v>
      </c>
      <c r="G10" s="16">
        <v>24</v>
      </c>
      <c r="H10" s="15">
        <v>2</v>
      </c>
      <c r="I10" s="17" t="s">
        <v>69</v>
      </c>
      <c r="J10" s="18"/>
      <c r="K10" s="16" t="str">
        <f t="shared" ref="K10:K16" si="0">IF(J10*15=0,"",J10*15)</f>
        <v/>
      </c>
      <c r="L10" s="15"/>
      <c r="M10" s="16" t="str">
        <f t="shared" ref="M10:M15" si="1">IF(L10*15=0,"",L10*15)</f>
        <v/>
      </c>
      <c r="N10" s="15"/>
      <c r="O10" s="19"/>
      <c r="P10" s="15"/>
      <c r="Q10" s="16"/>
      <c r="R10" s="15"/>
      <c r="S10" s="16"/>
      <c r="T10" s="15"/>
      <c r="U10" s="17"/>
      <c r="V10" s="18"/>
      <c r="W10" s="16" t="str">
        <f t="shared" ref="W10:W16" si="2">IF(V10*15=0,"",V10*15)</f>
        <v/>
      </c>
      <c r="X10" s="15"/>
      <c r="Y10" s="16" t="str">
        <f t="shared" ref="Y10:Y16" si="3">IF(X10*15=0,"",X10*15)</f>
        <v/>
      </c>
      <c r="Z10" s="15"/>
      <c r="AA10" s="19"/>
      <c r="AB10" s="15"/>
      <c r="AC10" s="16" t="str">
        <f t="shared" ref="AC10:AC16" si="4">IF(AB10*15=0,"",AB10*15)</f>
        <v/>
      </c>
      <c r="AD10" s="15"/>
      <c r="AE10" s="16" t="str">
        <f t="shared" ref="AE10:AE16" si="5">IF(AD10*15=0,"",AD10*15)</f>
        <v/>
      </c>
      <c r="AF10" s="15"/>
      <c r="AG10" s="17"/>
      <c r="AH10" s="18"/>
      <c r="AI10" s="16" t="str">
        <f t="shared" ref="AI10:AI16" si="6">IF(AH10*15=0,"",AH10*15)</f>
        <v/>
      </c>
      <c r="AJ10" s="15"/>
      <c r="AK10" s="16" t="str">
        <f t="shared" ref="AK10:AK16" si="7">IF(AJ10*15=0,"",AJ10*15)</f>
        <v/>
      </c>
      <c r="AL10" s="15"/>
      <c r="AM10" s="19"/>
      <c r="AN10" s="18"/>
      <c r="AO10" s="16" t="str">
        <f t="shared" ref="AO10:AO16" si="8">IF(AN10*15=0,"",AN10*15)</f>
        <v/>
      </c>
      <c r="AP10" s="20"/>
      <c r="AQ10" s="16" t="str">
        <f t="shared" ref="AQ10:AQ16" si="9">IF(AP10*15=0,"",AP10*15)</f>
        <v/>
      </c>
      <c r="AR10" s="20"/>
      <c r="AS10" s="21"/>
      <c r="AT10" s="15"/>
      <c r="AU10" s="16" t="str">
        <f t="shared" ref="AU10:AU16" si="10">IF(AT10*15=0,"",AT10*15)</f>
        <v/>
      </c>
      <c r="AV10" s="15"/>
      <c r="AW10" s="16" t="str">
        <f t="shared" ref="AW10:AW16" si="11">IF(AV10*15=0,"",AV10*15)</f>
        <v/>
      </c>
      <c r="AX10" s="15"/>
      <c r="AY10" s="15"/>
      <c r="AZ10" s="22">
        <f t="shared" ref="AZ10" si="12">IF(D10+J10+P10+V10+AB10+AH10+AN10+AT10=0,"",D10+J10+P10+V10+AB10+AH10+AN10+AT10)</f>
        <v>2</v>
      </c>
      <c r="BA10" s="16">
        <v>36</v>
      </c>
      <c r="BB10" s="23">
        <f t="shared" ref="BB10" si="13">IF(F10+L10+R10+X10+AD10+AJ10+AP10+AV10=0,"",F10+L10+R10+X10+AD10+AJ10+AP10+AV10)</f>
        <v>2</v>
      </c>
      <c r="BC10" s="16">
        <v>24</v>
      </c>
      <c r="BD10" s="23">
        <f t="shared" ref="BD10" si="14">IF(N10+H10+T10+Z10+AF10+AL10+AR10+AX10=0,"",N10+H10+T10+Z10+AF10+AL10+AR10+AX10)</f>
        <v>2</v>
      </c>
      <c r="BE10" s="24">
        <f t="shared" ref="BE10" si="15">IF(D10+F10+L10+J10+P10+R10+V10+X10+AB10+AD10+AH10+AJ10+AN10+AP10+AT10+AV10=0,"",D10+F10+L10+J10+P10+R10+V10+X10+AB10+AD10+AH10+AJ10+AN10+AP10+AT10+AV10)</f>
        <v>4</v>
      </c>
      <c r="BF10" s="25" t="s">
        <v>346</v>
      </c>
      <c r="BG10" s="26" t="s">
        <v>347</v>
      </c>
    </row>
    <row r="11" spans="1:59" s="27" customFormat="1" ht="15.75" customHeight="1" x14ac:dyDescent="0.2">
      <c r="A11" s="12" t="s">
        <v>305</v>
      </c>
      <c r="B11" s="13" t="s">
        <v>15</v>
      </c>
      <c r="C11" s="14" t="s">
        <v>70</v>
      </c>
      <c r="D11" s="15">
        <v>2</v>
      </c>
      <c r="E11" s="16">
        <v>16</v>
      </c>
      <c r="F11" s="15">
        <v>3</v>
      </c>
      <c r="G11" s="16">
        <v>36</v>
      </c>
      <c r="H11" s="15">
        <v>2</v>
      </c>
      <c r="I11" s="17" t="s">
        <v>71</v>
      </c>
      <c r="J11" s="18"/>
      <c r="K11" s="16" t="str">
        <f t="shared" si="0"/>
        <v/>
      </c>
      <c r="L11" s="15"/>
      <c r="M11" s="16" t="str">
        <f t="shared" si="1"/>
        <v/>
      </c>
      <c r="N11" s="15"/>
      <c r="O11" s="19"/>
      <c r="P11" s="15"/>
      <c r="Q11" s="16"/>
      <c r="R11" s="15"/>
      <c r="S11" s="16"/>
      <c r="T11" s="15"/>
      <c r="U11" s="17"/>
      <c r="V11" s="18"/>
      <c r="W11" s="16" t="str">
        <f t="shared" si="2"/>
        <v/>
      </c>
      <c r="X11" s="15"/>
      <c r="Y11" s="16" t="str">
        <f t="shared" si="3"/>
        <v/>
      </c>
      <c r="Z11" s="15"/>
      <c r="AA11" s="19"/>
      <c r="AB11" s="15"/>
      <c r="AC11" s="16" t="str">
        <f t="shared" si="4"/>
        <v/>
      </c>
      <c r="AD11" s="15"/>
      <c r="AE11" s="16" t="str">
        <f t="shared" si="5"/>
        <v/>
      </c>
      <c r="AF11" s="15"/>
      <c r="AG11" s="17"/>
      <c r="AH11" s="18"/>
      <c r="AI11" s="16" t="str">
        <f t="shared" si="6"/>
        <v/>
      </c>
      <c r="AJ11" s="15"/>
      <c r="AK11" s="16" t="str">
        <f t="shared" si="7"/>
        <v/>
      </c>
      <c r="AL11" s="15"/>
      <c r="AM11" s="19"/>
      <c r="AN11" s="18"/>
      <c r="AO11" s="16" t="str">
        <f t="shared" si="8"/>
        <v/>
      </c>
      <c r="AP11" s="20"/>
      <c r="AQ11" s="16" t="str">
        <f t="shared" si="9"/>
        <v/>
      </c>
      <c r="AR11" s="20"/>
      <c r="AS11" s="21"/>
      <c r="AT11" s="15"/>
      <c r="AU11" s="16" t="str">
        <f t="shared" si="10"/>
        <v/>
      </c>
      <c r="AV11" s="15"/>
      <c r="AW11" s="16" t="str">
        <f t="shared" si="11"/>
        <v/>
      </c>
      <c r="AX11" s="15"/>
      <c r="AY11" s="15"/>
      <c r="AZ11" s="22">
        <f t="shared" ref="AZ11:AZ65" si="16">IF(D11+J11+P11+V11+AB11+AH11+AN11+AT11=0,"",D11+J11+P11+V11+AB11+AH11+AN11+AT11)</f>
        <v>2</v>
      </c>
      <c r="BA11" s="16">
        <v>16</v>
      </c>
      <c r="BB11" s="23">
        <f t="shared" ref="BB11:BB65" si="17">IF(F11+L11+R11+X11+AD11+AJ11+AP11+AV11=0,"",F11+L11+R11+X11+AD11+AJ11+AP11+AV11)</f>
        <v>3</v>
      </c>
      <c r="BC11" s="16">
        <v>36</v>
      </c>
      <c r="BD11" s="23">
        <f t="shared" ref="BD11:BD65" si="18">IF(N11+H11+T11+Z11+AF11+AL11+AR11+AX11=0,"",N11+H11+T11+Z11+AF11+AL11+AR11+AX11)</f>
        <v>2</v>
      </c>
      <c r="BE11" s="24">
        <f t="shared" ref="BE11:BE65" si="19">IF(D11+F11+L11+J11+P11+R11+V11+X11+AB11+AD11+AH11+AJ11+AN11+AP11+AT11+AV11=0,"",D11+F11+L11+J11+P11+R11+V11+X11+AB11+AD11+AH11+AJ11+AN11+AP11+AT11+AV11)</f>
        <v>5</v>
      </c>
      <c r="BF11" s="25" t="s">
        <v>346</v>
      </c>
      <c r="BG11" s="26" t="s">
        <v>348</v>
      </c>
    </row>
    <row r="12" spans="1:59" s="27" customFormat="1" ht="15.75" customHeight="1" x14ac:dyDescent="0.2">
      <c r="A12" s="12" t="s">
        <v>72</v>
      </c>
      <c r="B12" s="13" t="s">
        <v>15</v>
      </c>
      <c r="C12" s="14" t="s">
        <v>73</v>
      </c>
      <c r="D12" s="15"/>
      <c r="E12" s="16" t="str">
        <f t="shared" ref="E12:E16" si="20">IF(D12*15=0,"",D12*15)</f>
        <v/>
      </c>
      <c r="F12" s="15">
        <v>4</v>
      </c>
      <c r="G12" s="16">
        <v>54</v>
      </c>
      <c r="H12" s="15">
        <v>2</v>
      </c>
      <c r="I12" s="17" t="s">
        <v>71</v>
      </c>
      <c r="J12" s="18"/>
      <c r="K12" s="16" t="str">
        <f t="shared" si="0"/>
        <v/>
      </c>
      <c r="L12" s="15"/>
      <c r="M12" s="16" t="str">
        <f t="shared" si="1"/>
        <v/>
      </c>
      <c r="N12" s="15"/>
      <c r="O12" s="19"/>
      <c r="P12" s="15"/>
      <c r="Q12" s="16"/>
      <c r="R12" s="15"/>
      <c r="S12" s="16"/>
      <c r="T12" s="15"/>
      <c r="U12" s="17"/>
      <c r="V12" s="18"/>
      <c r="W12" s="16" t="str">
        <f t="shared" si="2"/>
        <v/>
      </c>
      <c r="X12" s="15"/>
      <c r="Y12" s="16" t="str">
        <f t="shared" si="3"/>
        <v/>
      </c>
      <c r="Z12" s="15"/>
      <c r="AA12" s="19"/>
      <c r="AB12" s="15"/>
      <c r="AC12" s="16" t="str">
        <f t="shared" si="4"/>
        <v/>
      </c>
      <c r="AD12" s="15"/>
      <c r="AE12" s="16" t="str">
        <f t="shared" si="5"/>
        <v/>
      </c>
      <c r="AF12" s="15"/>
      <c r="AG12" s="17"/>
      <c r="AH12" s="18"/>
      <c r="AI12" s="16" t="str">
        <f t="shared" si="6"/>
        <v/>
      </c>
      <c r="AJ12" s="15"/>
      <c r="AK12" s="16" t="str">
        <f t="shared" si="7"/>
        <v/>
      </c>
      <c r="AL12" s="15"/>
      <c r="AM12" s="19"/>
      <c r="AN12" s="18"/>
      <c r="AO12" s="16" t="str">
        <f t="shared" si="8"/>
        <v/>
      </c>
      <c r="AP12" s="20"/>
      <c r="AQ12" s="16" t="str">
        <f t="shared" si="9"/>
        <v/>
      </c>
      <c r="AR12" s="20"/>
      <c r="AS12" s="21"/>
      <c r="AT12" s="15"/>
      <c r="AU12" s="16" t="str">
        <f t="shared" si="10"/>
        <v/>
      </c>
      <c r="AV12" s="15"/>
      <c r="AW12" s="16" t="str">
        <f t="shared" si="11"/>
        <v/>
      </c>
      <c r="AX12" s="15"/>
      <c r="AY12" s="15"/>
      <c r="AZ12" s="22" t="str">
        <f t="shared" si="16"/>
        <v/>
      </c>
      <c r="BA12" s="16" t="str">
        <f t="shared" ref="BA12:BA65" si="21">IF((D12+J12+P12+V12+AB12+AH12+AN12+AT12)*14=0,"",(D12+J12+P12+V12+AB12+AH12+AN12+AT12)*14)</f>
        <v/>
      </c>
      <c r="BB12" s="23">
        <f t="shared" si="17"/>
        <v>4</v>
      </c>
      <c r="BC12" s="16">
        <v>54</v>
      </c>
      <c r="BD12" s="23">
        <f t="shared" si="18"/>
        <v>2</v>
      </c>
      <c r="BE12" s="24">
        <f t="shared" si="19"/>
        <v>4</v>
      </c>
      <c r="BF12" s="25" t="s">
        <v>349</v>
      </c>
      <c r="BG12" s="26" t="s">
        <v>350</v>
      </c>
    </row>
    <row r="13" spans="1:59" s="27" customFormat="1" ht="15.75" customHeight="1" x14ac:dyDescent="0.2">
      <c r="A13" s="12" t="s">
        <v>74</v>
      </c>
      <c r="B13" s="13" t="s">
        <v>15</v>
      </c>
      <c r="C13" s="14" t="s">
        <v>75</v>
      </c>
      <c r="D13" s="15">
        <v>3</v>
      </c>
      <c r="E13" s="16">
        <v>30</v>
      </c>
      <c r="F13" s="15">
        <v>1</v>
      </c>
      <c r="G13" s="16">
        <v>10</v>
      </c>
      <c r="H13" s="15">
        <v>2</v>
      </c>
      <c r="I13" s="17" t="s">
        <v>15</v>
      </c>
      <c r="J13" s="18"/>
      <c r="K13" s="16" t="str">
        <f t="shared" si="0"/>
        <v/>
      </c>
      <c r="L13" s="15"/>
      <c r="M13" s="16" t="str">
        <f t="shared" si="1"/>
        <v/>
      </c>
      <c r="N13" s="15"/>
      <c r="O13" s="19"/>
      <c r="P13" s="15"/>
      <c r="Q13" s="16"/>
      <c r="R13" s="15"/>
      <c r="S13" s="16"/>
      <c r="T13" s="15"/>
      <c r="U13" s="17"/>
      <c r="V13" s="18"/>
      <c r="W13" s="16" t="str">
        <f t="shared" si="2"/>
        <v/>
      </c>
      <c r="X13" s="15"/>
      <c r="Y13" s="16" t="str">
        <f t="shared" si="3"/>
        <v/>
      </c>
      <c r="Z13" s="15"/>
      <c r="AA13" s="19"/>
      <c r="AB13" s="18"/>
      <c r="AC13" s="16" t="str">
        <f t="shared" si="4"/>
        <v/>
      </c>
      <c r="AD13" s="15"/>
      <c r="AE13" s="16" t="str">
        <f t="shared" si="5"/>
        <v/>
      </c>
      <c r="AF13" s="15"/>
      <c r="AG13" s="19"/>
      <c r="AH13" s="18"/>
      <c r="AI13" s="16" t="str">
        <f t="shared" si="6"/>
        <v/>
      </c>
      <c r="AJ13" s="15"/>
      <c r="AK13" s="16" t="str">
        <f t="shared" si="7"/>
        <v/>
      </c>
      <c r="AL13" s="15"/>
      <c r="AM13" s="19"/>
      <c r="AN13" s="18"/>
      <c r="AO13" s="16" t="str">
        <f t="shared" si="8"/>
        <v/>
      </c>
      <c r="AP13" s="15"/>
      <c r="AQ13" s="16" t="str">
        <f t="shared" si="9"/>
        <v/>
      </c>
      <c r="AR13" s="15"/>
      <c r="AS13" s="19"/>
      <c r="AT13" s="15"/>
      <c r="AU13" s="16" t="str">
        <f t="shared" si="10"/>
        <v/>
      </c>
      <c r="AV13" s="15"/>
      <c r="AW13" s="16" t="str">
        <f t="shared" si="11"/>
        <v/>
      </c>
      <c r="AX13" s="15"/>
      <c r="AY13" s="15"/>
      <c r="AZ13" s="22">
        <f t="shared" si="16"/>
        <v>3</v>
      </c>
      <c r="BA13" s="16">
        <v>30</v>
      </c>
      <c r="BB13" s="23">
        <f t="shared" si="17"/>
        <v>1</v>
      </c>
      <c r="BC13" s="16">
        <v>10</v>
      </c>
      <c r="BD13" s="23">
        <f t="shared" si="18"/>
        <v>2</v>
      </c>
      <c r="BE13" s="24">
        <f t="shared" si="19"/>
        <v>4</v>
      </c>
      <c r="BF13" s="25" t="s">
        <v>604</v>
      </c>
      <c r="BG13" s="26" t="s">
        <v>430</v>
      </c>
    </row>
    <row r="14" spans="1:59" ht="15.75" customHeight="1" x14ac:dyDescent="0.2">
      <c r="A14" s="12" t="s">
        <v>76</v>
      </c>
      <c r="B14" s="13" t="s">
        <v>15</v>
      </c>
      <c r="C14" s="14" t="s">
        <v>77</v>
      </c>
      <c r="D14" s="15"/>
      <c r="E14" s="16"/>
      <c r="F14" s="15">
        <v>6</v>
      </c>
      <c r="G14" s="16">
        <v>60</v>
      </c>
      <c r="H14" s="15">
        <v>3</v>
      </c>
      <c r="I14" s="17" t="s">
        <v>69</v>
      </c>
      <c r="J14" s="18"/>
      <c r="K14" s="16" t="str">
        <f t="shared" si="0"/>
        <v/>
      </c>
      <c r="L14" s="15"/>
      <c r="M14" s="16" t="str">
        <f t="shared" si="1"/>
        <v/>
      </c>
      <c r="N14" s="15"/>
      <c r="O14" s="19"/>
      <c r="P14" s="15"/>
      <c r="Q14" s="16"/>
      <c r="R14" s="15"/>
      <c r="S14" s="16"/>
      <c r="T14" s="15"/>
      <c r="U14" s="17"/>
      <c r="V14" s="18"/>
      <c r="W14" s="16" t="str">
        <f t="shared" si="2"/>
        <v/>
      </c>
      <c r="X14" s="15"/>
      <c r="Y14" s="16" t="str">
        <f t="shared" si="3"/>
        <v/>
      </c>
      <c r="Z14" s="15"/>
      <c r="AA14" s="19"/>
      <c r="AB14" s="18"/>
      <c r="AC14" s="16" t="str">
        <f t="shared" si="4"/>
        <v/>
      </c>
      <c r="AD14" s="15"/>
      <c r="AE14" s="16" t="str">
        <f t="shared" si="5"/>
        <v/>
      </c>
      <c r="AF14" s="15"/>
      <c r="AG14" s="19"/>
      <c r="AH14" s="18"/>
      <c r="AI14" s="16" t="str">
        <f t="shared" si="6"/>
        <v/>
      </c>
      <c r="AJ14" s="15"/>
      <c r="AK14" s="16" t="str">
        <f t="shared" si="7"/>
        <v/>
      </c>
      <c r="AL14" s="15"/>
      <c r="AM14" s="19"/>
      <c r="AN14" s="18"/>
      <c r="AO14" s="16" t="str">
        <f t="shared" si="8"/>
        <v/>
      </c>
      <c r="AP14" s="15"/>
      <c r="AQ14" s="16" t="str">
        <f t="shared" si="9"/>
        <v/>
      </c>
      <c r="AR14" s="15"/>
      <c r="AS14" s="19"/>
      <c r="AT14" s="15"/>
      <c r="AU14" s="16" t="str">
        <f t="shared" si="10"/>
        <v/>
      </c>
      <c r="AV14" s="15"/>
      <c r="AW14" s="16" t="str">
        <f t="shared" si="11"/>
        <v/>
      </c>
      <c r="AX14" s="15"/>
      <c r="AY14" s="15"/>
      <c r="AZ14" s="22" t="str">
        <f t="shared" si="16"/>
        <v/>
      </c>
      <c r="BA14" s="16"/>
      <c r="BB14" s="23">
        <f t="shared" si="17"/>
        <v>6</v>
      </c>
      <c r="BC14" s="16">
        <v>60</v>
      </c>
      <c r="BD14" s="23">
        <f t="shared" si="18"/>
        <v>3</v>
      </c>
      <c r="BE14" s="24">
        <f t="shared" si="19"/>
        <v>6</v>
      </c>
      <c r="BF14" s="25" t="s">
        <v>352</v>
      </c>
      <c r="BG14" s="26" t="s">
        <v>353</v>
      </c>
    </row>
    <row r="15" spans="1:59" s="27" customFormat="1" ht="15.75" customHeight="1" x14ac:dyDescent="0.2">
      <c r="A15" s="12" t="s">
        <v>78</v>
      </c>
      <c r="B15" s="13" t="s">
        <v>15</v>
      </c>
      <c r="C15" s="14" t="s">
        <v>79</v>
      </c>
      <c r="D15" s="15"/>
      <c r="E15" s="16" t="str">
        <f t="shared" si="20"/>
        <v/>
      </c>
      <c r="F15" s="15">
        <v>2</v>
      </c>
      <c r="G15" s="16">
        <v>20</v>
      </c>
      <c r="H15" s="15">
        <v>2</v>
      </c>
      <c r="I15" s="17" t="s">
        <v>71</v>
      </c>
      <c r="J15" s="18"/>
      <c r="K15" s="16" t="str">
        <f t="shared" si="0"/>
        <v/>
      </c>
      <c r="L15" s="15"/>
      <c r="M15" s="16" t="str">
        <f t="shared" si="1"/>
        <v/>
      </c>
      <c r="N15" s="15"/>
      <c r="O15" s="19"/>
      <c r="P15" s="15"/>
      <c r="Q15" s="16"/>
      <c r="R15" s="15"/>
      <c r="S15" s="16"/>
      <c r="T15" s="15"/>
      <c r="U15" s="17"/>
      <c r="V15" s="18"/>
      <c r="W15" s="16" t="str">
        <f t="shared" si="2"/>
        <v/>
      </c>
      <c r="X15" s="15"/>
      <c r="Y15" s="16" t="str">
        <f t="shared" si="3"/>
        <v/>
      </c>
      <c r="Z15" s="15"/>
      <c r="AA15" s="19"/>
      <c r="AB15" s="18"/>
      <c r="AC15" s="16" t="str">
        <f t="shared" si="4"/>
        <v/>
      </c>
      <c r="AD15" s="15"/>
      <c r="AE15" s="16" t="str">
        <f t="shared" si="5"/>
        <v/>
      </c>
      <c r="AF15" s="15"/>
      <c r="AG15" s="19"/>
      <c r="AH15" s="18"/>
      <c r="AI15" s="16" t="str">
        <f t="shared" si="6"/>
        <v/>
      </c>
      <c r="AJ15" s="15"/>
      <c r="AK15" s="16" t="str">
        <f t="shared" si="7"/>
        <v/>
      </c>
      <c r="AL15" s="15"/>
      <c r="AM15" s="19"/>
      <c r="AN15" s="18"/>
      <c r="AO15" s="16" t="str">
        <f t="shared" si="8"/>
        <v/>
      </c>
      <c r="AP15" s="15"/>
      <c r="AQ15" s="16" t="str">
        <f t="shared" si="9"/>
        <v/>
      </c>
      <c r="AR15" s="15"/>
      <c r="AS15" s="19"/>
      <c r="AT15" s="15"/>
      <c r="AU15" s="16" t="str">
        <f t="shared" si="10"/>
        <v/>
      </c>
      <c r="AV15" s="15"/>
      <c r="AW15" s="16" t="str">
        <f t="shared" si="11"/>
        <v/>
      </c>
      <c r="AX15" s="15"/>
      <c r="AY15" s="15"/>
      <c r="AZ15" s="22" t="str">
        <f t="shared" si="16"/>
        <v/>
      </c>
      <c r="BA15" s="16" t="str">
        <f t="shared" si="21"/>
        <v/>
      </c>
      <c r="BB15" s="23">
        <f t="shared" si="17"/>
        <v>2</v>
      </c>
      <c r="BC15" s="16">
        <v>20</v>
      </c>
      <c r="BD15" s="23">
        <f t="shared" si="18"/>
        <v>2</v>
      </c>
      <c r="BE15" s="24">
        <f t="shared" si="19"/>
        <v>2</v>
      </c>
      <c r="BF15" s="25" t="s">
        <v>346</v>
      </c>
      <c r="BG15" s="26" t="s">
        <v>354</v>
      </c>
    </row>
    <row r="16" spans="1:59" s="27" customFormat="1" ht="15.75" customHeight="1" x14ac:dyDescent="0.2">
      <c r="A16" s="12" t="s">
        <v>80</v>
      </c>
      <c r="B16" s="13" t="s">
        <v>15</v>
      </c>
      <c r="C16" s="14" t="s">
        <v>81</v>
      </c>
      <c r="D16" s="15"/>
      <c r="E16" s="16" t="str">
        <f t="shared" si="20"/>
        <v/>
      </c>
      <c r="F16" s="15">
        <v>3</v>
      </c>
      <c r="G16" s="16">
        <v>30</v>
      </c>
      <c r="H16" s="15">
        <v>2</v>
      </c>
      <c r="I16" s="17" t="s">
        <v>71</v>
      </c>
      <c r="J16" s="18"/>
      <c r="K16" s="16" t="str">
        <f t="shared" si="0"/>
        <v/>
      </c>
      <c r="L16" s="15"/>
      <c r="M16" s="16"/>
      <c r="N16" s="15"/>
      <c r="O16" s="19"/>
      <c r="P16" s="15"/>
      <c r="Q16" s="16"/>
      <c r="R16" s="15"/>
      <c r="S16" s="16"/>
      <c r="T16" s="15"/>
      <c r="U16" s="17"/>
      <c r="V16" s="18"/>
      <c r="W16" s="16" t="str">
        <f t="shared" si="2"/>
        <v/>
      </c>
      <c r="X16" s="15"/>
      <c r="Y16" s="16" t="str">
        <f t="shared" si="3"/>
        <v/>
      </c>
      <c r="Z16" s="15"/>
      <c r="AA16" s="19"/>
      <c r="AB16" s="18"/>
      <c r="AC16" s="16" t="str">
        <f t="shared" si="4"/>
        <v/>
      </c>
      <c r="AD16" s="15"/>
      <c r="AE16" s="16" t="str">
        <f t="shared" si="5"/>
        <v/>
      </c>
      <c r="AF16" s="15"/>
      <c r="AG16" s="19"/>
      <c r="AH16" s="18"/>
      <c r="AI16" s="16" t="str">
        <f t="shared" si="6"/>
        <v/>
      </c>
      <c r="AJ16" s="15"/>
      <c r="AK16" s="16" t="str">
        <f t="shared" si="7"/>
        <v/>
      </c>
      <c r="AL16" s="15"/>
      <c r="AM16" s="19"/>
      <c r="AN16" s="18"/>
      <c r="AO16" s="16" t="str">
        <f t="shared" si="8"/>
        <v/>
      </c>
      <c r="AP16" s="15"/>
      <c r="AQ16" s="16" t="str">
        <f t="shared" si="9"/>
        <v/>
      </c>
      <c r="AR16" s="15"/>
      <c r="AS16" s="19"/>
      <c r="AT16" s="15"/>
      <c r="AU16" s="16" t="str">
        <f t="shared" si="10"/>
        <v/>
      </c>
      <c r="AV16" s="15"/>
      <c r="AW16" s="16" t="str">
        <f t="shared" si="11"/>
        <v/>
      </c>
      <c r="AX16" s="15"/>
      <c r="AY16" s="15"/>
      <c r="AZ16" s="22" t="str">
        <f t="shared" si="16"/>
        <v/>
      </c>
      <c r="BA16" s="16" t="str">
        <f t="shared" si="21"/>
        <v/>
      </c>
      <c r="BB16" s="23">
        <f t="shared" si="17"/>
        <v>3</v>
      </c>
      <c r="BC16" s="16">
        <v>30</v>
      </c>
      <c r="BD16" s="23">
        <f t="shared" si="18"/>
        <v>2</v>
      </c>
      <c r="BE16" s="24">
        <f t="shared" si="19"/>
        <v>3</v>
      </c>
      <c r="BF16" s="25" t="s">
        <v>349</v>
      </c>
      <c r="BG16" s="26" t="s">
        <v>350</v>
      </c>
    </row>
    <row r="17" spans="1:59" s="27" customFormat="1" ht="15.75" customHeight="1" x14ac:dyDescent="0.2">
      <c r="A17" s="12" t="s">
        <v>82</v>
      </c>
      <c r="B17" s="13" t="s">
        <v>15</v>
      </c>
      <c r="C17" s="14" t="s">
        <v>83</v>
      </c>
      <c r="D17" s="15">
        <v>2</v>
      </c>
      <c r="E17" s="16">
        <v>20</v>
      </c>
      <c r="F17" s="15">
        <v>1</v>
      </c>
      <c r="G17" s="16">
        <v>10</v>
      </c>
      <c r="H17" s="15">
        <v>2</v>
      </c>
      <c r="I17" s="17" t="s">
        <v>69</v>
      </c>
      <c r="J17" s="18"/>
      <c r="K17" s="16"/>
      <c r="L17" s="15"/>
      <c r="M17" s="16"/>
      <c r="N17" s="15"/>
      <c r="O17" s="19"/>
      <c r="P17" s="15"/>
      <c r="Q17" s="16"/>
      <c r="R17" s="15"/>
      <c r="S17" s="16"/>
      <c r="T17" s="15"/>
      <c r="U17" s="17"/>
      <c r="V17" s="18"/>
      <c r="W17" s="16"/>
      <c r="X17" s="15"/>
      <c r="Y17" s="16"/>
      <c r="Z17" s="15"/>
      <c r="AA17" s="19"/>
      <c r="AB17" s="15"/>
      <c r="AC17" s="16"/>
      <c r="AD17" s="15"/>
      <c r="AE17" s="16"/>
      <c r="AF17" s="15"/>
      <c r="AG17" s="17"/>
      <c r="AH17" s="18"/>
      <c r="AI17" s="16"/>
      <c r="AJ17" s="15"/>
      <c r="AK17" s="16"/>
      <c r="AL17" s="15"/>
      <c r="AM17" s="19"/>
      <c r="AN17" s="18"/>
      <c r="AO17" s="16"/>
      <c r="AP17" s="15"/>
      <c r="AQ17" s="16"/>
      <c r="AR17" s="15"/>
      <c r="AS17" s="19"/>
      <c r="AT17" s="15"/>
      <c r="AU17" s="16"/>
      <c r="AV17" s="15"/>
      <c r="AW17" s="16"/>
      <c r="AX17" s="15"/>
      <c r="AY17" s="15"/>
      <c r="AZ17" s="22">
        <f t="shared" si="16"/>
        <v>2</v>
      </c>
      <c r="BA17" s="16">
        <v>20</v>
      </c>
      <c r="BB17" s="23">
        <f t="shared" si="17"/>
        <v>1</v>
      </c>
      <c r="BC17" s="16">
        <v>10</v>
      </c>
      <c r="BD17" s="23">
        <f t="shared" si="18"/>
        <v>2</v>
      </c>
      <c r="BE17" s="24">
        <f t="shared" si="19"/>
        <v>3</v>
      </c>
      <c r="BF17" s="25" t="s">
        <v>604</v>
      </c>
      <c r="BG17" s="26" t="s">
        <v>347</v>
      </c>
    </row>
    <row r="18" spans="1:59" s="27" customFormat="1" ht="15.75" customHeight="1" x14ac:dyDescent="0.2">
      <c r="A18" s="28" t="s">
        <v>84</v>
      </c>
      <c r="B18" s="29" t="s">
        <v>15</v>
      </c>
      <c r="C18" s="30" t="s">
        <v>85</v>
      </c>
      <c r="D18" s="15"/>
      <c r="E18" s="16" t="str">
        <f t="shared" ref="E18" si="22">IF(D18*15=0,"",D18*15)</f>
        <v/>
      </c>
      <c r="F18" s="15">
        <v>4</v>
      </c>
      <c r="G18" s="16">
        <v>40</v>
      </c>
      <c r="H18" s="15">
        <v>3</v>
      </c>
      <c r="I18" s="17" t="s">
        <v>71</v>
      </c>
      <c r="J18" s="18"/>
      <c r="K18" s="16"/>
      <c r="L18" s="15"/>
      <c r="M18" s="16"/>
      <c r="N18" s="15"/>
      <c r="O18" s="19"/>
      <c r="P18" s="15"/>
      <c r="Q18" s="16"/>
      <c r="R18" s="15"/>
      <c r="S18" s="16"/>
      <c r="T18" s="15"/>
      <c r="U18" s="17"/>
      <c r="V18" s="18"/>
      <c r="W18" s="16"/>
      <c r="X18" s="15"/>
      <c r="Y18" s="16"/>
      <c r="Z18" s="15"/>
      <c r="AA18" s="19"/>
      <c r="AB18" s="15"/>
      <c r="AC18" s="16"/>
      <c r="AD18" s="15"/>
      <c r="AE18" s="16"/>
      <c r="AF18" s="15"/>
      <c r="AG18" s="17"/>
      <c r="AH18" s="18"/>
      <c r="AI18" s="16"/>
      <c r="AJ18" s="15"/>
      <c r="AK18" s="16"/>
      <c r="AL18" s="15"/>
      <c r="AM18" s="19"/>
      <c r="AN18" s="18"/>
      <c r="AO18" s="16"/>
      <c r="AP18" s="15"/>
      <c r="AQ18" s="16"/>
      <c r="AR18" s="15"/>
      <c r="AS18" s="19"/>
      <c r="AT18" s="15"/>
      <c r="AU18" s="16"/>
      <c r="AV18" s="15"/>
      <c r="AW18" s="16"/>
      <c r="AX18" s="15"/>
      <c r="AY18" s="15"/>
      <c r="AZ18" s="22" t="str">
        <f t="shared" si="16"/>
        <v/>
      </c>
      <c r="BA18" s="16" t="str">
        <f t="shared" si="21"/>
        <v/>
      </c>
      <c r="BB18" s="23">
        <f t="shared" si="17"/>
        <v>4</v>
      </c>
      <c r="BC18" s="16">
        <v>40</v>
      </c>
      <c r="BD18" s="23">
        <f t="shared" si="18"/>
        <v>3</v>
      </c>
      <c r="BE18" s="24">
        <f t="shared" si="19"/>
        <v>4</v>
      </c>
      <c r="BF18" s="25" t="s">
        <v>508</v>
      </c>
      <c r="BG18" s="26" t="s">
        <v>435</v>
      </c>
    </row>
    <row r="19" spans="1:59" ht="15.75" customHeight="1" x14ac:dyDescent="0.2">
      <c r="A19" s="12" t="s">
        <v>86</v>
      </c>
      <c r="B19" s="13" t="s">
        <v>15</v>
      </c>
      <c r="C19" s="31" t="s">
        <v>87</v>
      </c>
      <c r="D19" s="32">
        <v>1</v>
      </c>
      <c r="E19" s="16">
        <v>10</v>
      </c>
      <c r="F19" s="32"/>
      <c r="G19" s="16" t="str">
        <f t="shared" ref="G19:G23" si="23">IF(F19*15=0,"",F19*15)</f>
        <v/>
      </c>
      <c r="H19" s="33">
        <v>2</v>
      </c>
      <c r="I19" s="34" t="s">
        <v>88</v>
      </c>
      <c r="J19" s="35"/>
      <c r="K19" s="16" t="str">
        <f t="shared" ref="K19" si="24">IF(J19*15=0,"",J19*15)</f>
        <v/>
      </c>
      <c r="L19" s="33"/>
      <c r="M19" s="16" t="str">
        <f t="shared" ref="M19:M23" si="25">IF(L19*15=0,"",L19*15)</f>
        <v/>
      </c>
      <c r="N19" s="33"/>
      <c r="O19" s="36"/>
      <c r="P19" s="32"/>
      <c r="Q19" s="16" t="str">
        <f t="shared" ref="Q19:Q23" si="26">IF(P19*15=0,"",P19*15)</f>
        <v/>
      </c>
      <c r="R19" s="32"/>
      <c r="S19" s="16" t="str">
        <f t="shared" ref="S19:S23" si="27">IF(R19*15=0,"",R19*15)</f>
        <v/>
      </c>
      <c r="T19" s="33"/>
      <c r="U19" s="34"/>
      <c r="V19" s="35"/>
      <c r="W19" s="16" t="str">
        <f t="shared" ref="W19:W23" si="28">IF(V19*15=0,"",V19*15)</f>
        <v/>
      </c>
      <c r="X19" s="33"/>
      <c r="Y19" s="16" t="str">
        <f t="shared" ref="Y19:Y23" si="29">IF(X19*15=0,"",X19*15)</f>
        <v/>
      </c>
      <c r="Z19" s="33"/>
      <c r="AA19" s="36"/>
      <c r="AB19" s="32"/>
      <c r="AC19" s="16" t="str">
        <f t="shared" ref="AC19:AC23" si="30">IF(AB19*15=0,"",AB19*15)</f>
        <v/>
      </c>
      <c r="AD19" s="32"/>
      <c r="AE19" s="16" t="str">
        <f t="shared" ref="AE19:AE23" si="31">IF(AD19*15=0,"",AD19*15)</f>
        <v/>
      </c>
      <c r="AF19" s="33"/>
      <c r="AG19" s="34"/>
      <c r="AH19" s="35"/>
      <c r="AI19" s="16" t="str">
        <f t="shared" ref="AI19:AI23" si="32">IF(AH19*15=0,"",AH19*15)</f>
        <v/>
      </c>
      <c r="AJ19" s="32"/>
      <c r="AK19" s="16" t="str">
        <f t="shared" ref="AK19:AK23" si="33">IF(AJ19*15=0,"",AJ19*15)</f>
        <v/>
      </c>
      <c r="AL19" s="33"/>
      <c r="AM19" s="37"/>
      <c r="AN19" s="35"/>
      <c r="AO19" s="16" t="str">
        <f t="shared" ref="AO19:AO23" si="34">IF(AN19*15=0,"",AN19*15)</f>
        <v/>
      </c>
      <c r="AP19" s="33"/>
      <c r="AQ19" s="16" t="str">
        <f t="shared" ref="AQ19:AQ23" si="35">IF(AP19*15=0,"",AP19*15)</f>
        <v/>
      </c>
      <c r="AR19" s="33"/>
      <c r="AS19" s="36"/>
      <c r="AT19" s="32"/>
      <c r="AU19" s="16" t="str">
        <f t="shared" ref="AU19:AU22" si="36">IF(AT19*15=0,"",AT19*15)</f>
        <v/>
      </c>
      <c r="AV19" s="32"/>
      <c r="AW19" s="16" t="str">
        <f t="shared" ref="AW19:AW22" si="37">IF(AV19*15=0,"",AV19*15)</f>
        <v/>
      </c>
      <c r="AX19" s="33"/>
      <c r="AY19" s="33"/>
      <c r="AZ19" s="22">
        <f t="shared" si="16"/>
        <v>1</v>
      </c>
      <c r="BA19" s="16">
        <v>10</v>
      </c>
      <c r="BB19" s="23" t="str">
        <f t="shared" si="17"/>
        <v/>
      </c>
      <c r="BC19" s="16" t="str">
        <f t="shared" ref="BC19:BC60" si="38">IF((L19+F19+R19+X19+AD19+AJ19+AP19+AV19)*14=0,"",(L19+F19+R19+X19+AD19+AJ19+AP19+AV19)*14)</f>
        <v/>
      </c>
      <c r="BD19" s="23">
        <f t="shared" si="18"/>
        <v>2</v>
      </c>
      <c r="BE19" s="24">
        <f t="shared" si="19"/>
        <v>1</v>
      </c>
      <c r="BF19" s="25" t="s">
        <v>374</v>
      </c>
      <c r="BG19" s="26" t="s">
        <v>357</v>
      </c>
    </row>
    <row r="20" spans="1:59" ht="15.75" customHeight="1" x14ac:dyDescent="0.25">
      <c r="A20" s="538" t="s">
        <v>891</v>
      </c>
      <c r="B20" s="687" t="s">
        <v>15</v>
      </c>
      <c r="C20" s="688" t="s">
        <v>861</v>
      </c>
      <c r="D20" s="38"/>
      <c r="E20" s="39" t="str">
        <f t="shared" ref="E20:E23" si="39">IF(D20*15=0,"",D20*15)</f>
        <v/>
      </c>
      <c r="F20" s="38"/>
      <c r="G20" s="39" t="str">
        <f t="shared" si="23"/>
        <v/>
      </c>
      <c r="H20" s="40"/>
      <c r="I20" s="41"/>
      <c r="J20" s="42"/>
      <c r="K20" s="39"/>
      <c r="L20" s="689">
        <v>2</v>
      </c>
      <c r="M20" s="448">
        <v>28</v>
      </c>
      <c r="N20" s="689">
        <v>2</v>
      </c>
      <c r="O20" s="450" t="s">
        <v>69</v>
      </c>
      <c r="P20" s="38"/>
      <c r="Q20" s="39" t="str">
        <f t="shared" si="26"/>
        <v/>
      </c>
      <c r="R20" s="38"/>
      <c r="S20" s="39" t="str">
        <f t="shared" si="27"/>
        <v/>
      </c>
      <c r="T20" s="40"/>
      <c r="U20" s="41"/>
      <c r="V20" s="42"/>
      <c r="W20" s="39" t="str">
        <f t="shared" si="28"/>
        <v/>
      </c>
      <c r="X20" s="40"/>
      <c r="Y20" s="39" t="str">
        <f t="shared" si="29"/>
        <v/>
      </c>
      <c r="Z20" s="40"/>
      <c r="AA20" s="43"/>
      <c r="AB20" s="38"/>
      <c r="AC20" s="39" t="str">
        <f t="shared" si="30"/>
        <v/>
      </c>
      <c r="AD20" s="38"/>
      <c r="AE20" s="39" t="str">
        <f t="shared" si="31"/>
        <v/>
      </c>
      <c r="AF20" s="40"/>
      <c r="AG20" s="41"/>
      <c r="AH20" s="42"/>
      <c r="AI20" s="39" t="str">
        <f t="shared" si="32"/>
        <v/>
      </c>
      <c r="AJ20" s="38"/>
      <c r="AK20" s="39" t="str">
        <f t="shared" si="33"/>
        <v/>
      </c>
      <c r="AL20" s="40"/>
      <c r="AM20" s="44"/>
      <c r="AN20" s="42"/>
      <c r="AO20" s="39" t="str">
        <f t="shared" si="34"/>
        <v/>
      </c>
      <c r="AP20" s="40"/>
      <c r="AQ20" s="39" t="str">
        <f t="shared" si="35"/>
        <v/>
      </c>
      <c r="AR20" s="40"/>
      <c r="AS20" s="43"/>
      <c r="AT20" s="38"/>
      <c r="AU20" s="39" t="str">
        <f t="shared" si="36"/>
        <v/>
      </c>
      <c r="AV20" s="38"/>
      <c r="AW20" s="39" t="str">
        <f t="shared" si="37"/>
        <v/>
      </c>
      <c r="AX20" s="40"/>
      <c r="AY20" s="40"/>
      <c r="AZ20" s="22" t="str">
        <f t="shared" ref="AZ20:AZ22" si="40">IF(D20+J20+P20+V20+AB20+AH20+AN20+AT20=0,"",D20+J20+P20+V20+AB20+AH20+AN20+AT20)</f>
        <v/>
      </c>
      <c r="BA20" s="16" t="str">
        <f t="shared" ref="BA20:BA22" si="41">IF((D20+J20+P20+V20+AB20+AH20+AN20+AT20)*14=0,"",(D20+J20+P20+V20+AB20+AH20+AN20+AT20)*14)</f>
        <v/>
      </c>
      <c r="BB20" s="23">
        <f t="shared" ref="BB20:BB22" si="42">IF(F20+L20+R20+X20+AD20+AJ20+AP20+AV20=0,"",F20+L20+R20+X20+AD20+AJ20+AP20+AV20)</f>
        <v>2</v>
      </c>
      <c r="BC20" s="16">
        <f t="shared" ref="BC20:BC22" si="43">IF((L20+F20+R20+X20+AD20+AJ20+AP20+AV20)*14=0,"",(L20+F20+R20+X20+AD20+AJ20+AP20+AV20)*14)</f>
        <v>28</v>
      </c>
      <c r="BD20" s="23">
        <f t="shared" ref="BD20:BD22" si="44">IF(N20+H20+T20+Z20+AF20+AL20+AR20+AX20=0,"",N20+H20+T20+Z20+AF20+AL20+AR20+AX20)</f>
        <v>2</v>
      </c>
      <c r="BE20" s="24">
        <f t="shared" ref="BE20:BE22" si="45">IF(D20+F20+L20+J20+P20+R20+V20+X20+AB20+AD20+AH20+AJ20+AN20+AP20+AT20+AV20=0,"",D20+F20+L20+J20+P20+R20+V20+X20+AB20+AD20+AH20+AJ20+AN20+AP20+AT20+AV20)</f>
        <v>2</v>
      </c>
      <c r="BF20" s="697" t="s">
        <v>864</v>
      </c>
      <c r="BG20" s="463" t="s">
        <v>865</v>
      </c>
    </row>
    <row r="21" spans="1:59" ht="15.75" customHeight="1" x14ac:dyDescent="0.25">
      <c r="A21" s="538" t="s">
        <v>892</v>
      </c>
      <c r="B21" s="687" t="s">
        <v>15</v>
      </c>
      <c r="C21" s="447" t="s">
        <v>862</v>
      </c>
      <c r="D21" s="45"/>
      <c r="E21" s="39" t="str">
        <f t="shared" si="39"/>
        <v/>
      </c>
      <c r="F21" s="45"/>
      <c r="G21" s="39" t="str">
        <f t="shared" si="23"/>
        <v/>
      </c>
      <c r="H21" s="46"/>
      <c r="I21" s="41"/>
      <c r="J21" s="47"/>
      <c r="K21" s="39"/>
      <c r="L21" s="46"/>
      <c r="M21" s="39" t="str">
        <f t="shared" si="25"/>
        <v/>
      </c>
      <c r="N21" s="46"/>
      <c r="O21" s="43"/>
      <c r="P21" s="45"/>
      <c r="Q21" s="39" t="str">
        <f t="shared" si="26"/>
        <v/>
      </c>
      <c r="R21" s="45"/>
      <c r="S21" s="39" t="str">
        <f t="shared" si="27"/>
        <v/>
      </c>
      <c r="T21" s="46"/>
      <c r="U21" s="41"/>
      <c r="V21" s="47"/>
      <c r="W21" s="39"/>
      <c r="X21" s="449">
        <v>2</v>
      </c>
      <c r="Y21" s="448">
        <v>28</v>
      </c>
      <c r="Z21" s="449">
        <v>2</v>
      </c>
      <c r="AA21" s="450" t="s">
        <v>69</v>
      </c>
      <c r="AB21" s="45"/>
      <c r="AC21" s="39" t="str">
        <f t="shared" si="30"/>
        <v/>
      </c>
      <c r="AD21" s="45"/>
      <c r="AE21" s="39" t="str">
        <f t="shared" si="31"/>
        <v/>
      </c>
      <c r="AF21" s="46"/>
      <c r="AG21" s="41"/>
      <c r="AH21" s="47"/>
      <c r="AI21" s="39" t="str">
        <f t="shared" si="32"/>
        <v/>
      </c>
      <c r="AJ21" s="45"/>
      <c r="AK21" s="39" t="str">
        <f t="shared" si="33"/>
        <v/>
      </c>
      <c r="AL21" s="46"/>
      <c r="AM21" s="44"/>
      <c r="AN21" s="47"/>
      <c r="AO21" s="39" t="str">
        <f t="shared" si="34"/>
        <v/>
      </c>
      <c r="AP21" s="46"/>
      <c r="AQ21" s="39" t="str">
        <f t="shared" si="35"/>
        <v/>
      </c>
      <c r="AR21" s="46"/>
      <c r="AS21" s="43"/>
      <c r="AT21" s="45"/>
      <c r="AU21" s="39" t="str">
        <f t="shared" si="36"/>
        <v/>
      </c>
      <c r="AV21" s="45"/>
      <c r="AW21" s="39" t="str">
        <f t="shared" si="37"/>
        <v/>
      </c>
      <c r="AX21" s="46"/>
      <c r="AY21" s="40"/>
      <c r="AZ21" s="22" t="str">
        <f t="shared" si="40"/>
        <v/>
      </c>
      <c r="BA21" s="16" t="str">
        <f t="shared" si="41"/>
        <v/>
      </c>
      <c r="BB21" s="23">
        <f t="shared" si="42"/>
        <v>2</v>
      </c>
      <c r="BC21" s="16">
        <f t="shared" si="43"/>
        <v>28</v>
      </c>
      <c r="BD21" s="23">
        <f t="shared" si="44"/>
        <v>2</v>
      </c>
      <c r="BE21" s="24">
        <f t="shared" si="45"/>
        <v>2</v>
      </c>
      <c r="BF21" s="697" t="s">
        <v>864</v>
      </c>
      <c r="BG21" s="463" t="s">
        <v>865</v>
      </c>
    </row>
    <row r="22" spans="1:59" ht="15.75" customHeight="1" x14ac:dyDescent="0.25">
      <c r="A22" s="538" t="s">
        <v>890</v>
      </c>
      <c r="B22" s="687" t="s">
        <v>15</v>
      </c>
      <c r="C22" s="447" t="s">
        <v>863</v>
      </c>
      <c r="D22" s="45"/>
      <c r="E22" s="39" t="str">
        <f t="shared" si="39"/>
        <v/>
      </c>
      <c r="F22" s="45"/>
      <c r="G22" s="39" t="str">
        <f t="shared" si="23"/>
        <v/>
      </c>
      <c r="H22" s="46"/>
      <c r="I22" s="41"/>
      <c r="J22" s="47"/>
      <c r="K22" s="39" t="str">
        <f t="shared" ref="K22:K23" si="46">IF(J22*15=0,"",J22*15)</f>
        <v/>
      </c>
      <c r="L22" s="46"/>
      <c r="M22" s="39" t="str">
        <f t="shared" si="25"/>
        <v/>
      </c>
      <c r="N22" s="46"/>
      <c r="O22" s="43"/>
      <c r="P22" s="45"/>
      <c r="Q22" s="39" t="str">
        <f t="shared" si="26"/>
        <v/>
      </c>
      <c r="R22" s="45"/>
      <c r="S22" s="39" t="str">
        <f t="shared" si="27"/>
        <v/>
      </c>
      <c r="T22" s="46"/>
      <c r="U22" s="41"/>
      <c r="V22" s="47"/>
      <c r="W22" s="39" t="str">
        <f t="shared" si="28"/>
        <v/>
      </c>
      <c r="X22" s="46"/>
      <c r="Y22" s="39" t="str">
        <f t="shared" si="29"/>
        <v/>
      </c>
      <c r="Z22" s="46"/>
      <c r="AA22" s="43"/>
      <c r="AB22" s="45"/>
      <c r="AC22" s="39" t="str">
        <f t="shared" si="30"/>
        <v/>
      </c>
      <c r="AD22" s="45"/>
      <c r="AE22" s="39" t="str">
        <f t="shared" si="31"/>
        <v/>
      </c>
      <c r="AF22" s="46"/>
      <c r="AG22" s="41"/>
      <c r="AH22" s="47"/>
      <c r="AI22" s="39"/>
      <c r="AJ22" s="45"/>
      <c r="AK22" s="39"/>
      <c r="AL22" s="46"/>
      <c r="AM22" s="44"/>
      <c r="AN22" s="47"/>
      <c r="AO22" s="39" t="str">
        <f t="shared" si="34"/>
        <v/>
      </c>
      <c r="AP22" s="690">
        <v>4</v>
      </c>
      <c r="AQ22" s="448">
        <v>56</v>
      </c>
      <c r="AR22" s="449">
        <v>5</v>
      </c>
      <c r="AS22" s="691" t="s">
        <v>69</v>
      </c>
      <c r="AT22" s="45"/>
      <c r="AU22" s="39" t="str">
        <f t="shared" si="36"/>
        <v/>
      </c>
      <c r="AV22" s="45"/>
      <c r="AW22" s="39" t="str">
        <f t="shared" si="37"/>
        <v/>
      </c>
      <c r="AX22" s="46"/>
      <c r="AY22" s="40"/>
      <c r="AZ22" s="22" t="str">
        <f t="shared" si="40"/>
        <v/>
      </c>
      <c r="BA22" s="16" t="str">
        <f t="shared" si="41"/>
        <v/>
      </c>
      <c r="BB22" s="23">
        <f t="shared" si="42"/>
        <v>4</v>
      </c>
      <c r="BC22" s="16">
        <f t="shared" si="43"/>
        <v>56</v>
      </c>
      <c r="BD22" s="23">
        <f t="shared" si="44"/>
        <v>5</v>
      </c>
      <c r="BE22" s="24">
        <f t="shared" si="45"/>
        <v>4</v>
      </c>
      <c r="BF22" s="697" t="s">
        <v>866</v>
      </c>
      <c r="BG22" s="696" t="s">
        <v>867</v>
      </c>
    </row>
    <row r="23" spans="1:59" ht="15.75" customHeight="1" x14ac:dyDescent="0.25">
      <c r="A23" s="538" t="s">
        <v>342</v>
      </c>
      <c r="B23" s="687" t="s">
        <v>15</v>
      </c>
      <c r="C23" s="447" t="s">
        <v>325</v>
      </c>
      <c r="D23" s="45"/>
      <c r="E23" s="39" t="str">
        <f t="shared" si="39"/>
        <v/>
      </c>
      <c r="F23" s="45"/>
      <c r="G23" s="39" t="str">
        <f t="shared" si="23"/>
        <v/>
      </c>
      <c r="H23" s="46"/>
      <c r="I23" s="41"/>
      <c r="J23" s="47"/>
      <c r="K23" s="39" t="str">
        <f t="shared" si="46"/>
        <v/>
      </c>
      <c r="L23" s="46"/>
      <c r="M23" s="39" t="str">
        <f t="shared" si="25"/>
        <v/>
      </c>
      <c r="N23" s="46"/>
      <c r="O23" s="43"/>
      <c r="P23" s="45"/>
      <c r="Q23" s="39" t="str">
        <f t="shared" si="26"/>
        <v/>
      </c>
      <c r="R23" s="45"/>
      <c r="S23" s="39" t="str">
        <f t="shared" si="27"/>
        <v/>
      </c>
      <c r="T23" s="46"/>
      <c r="U23" s="41"/>
      <c r="V23" s="47"/>
      <c r="W23" s="39" t="str">
        <f t="shared" si="28"/>
        <v/>
      </c>
      <c r="X23" s="46"/>
      <c r="Y23" s="39" t="str">
        <f t="shared" si="29"/>
        <v/>
      </c>
      <c r="Z23" s="46"/>
      <c r="AA23" s="43"/>
      <c r="AB23" s="45"/>
      <c r="AC23" s="39" t="str">
        <f t="shared" si="30"/>
        <v/>
      </c>
      <c r="AD23" s="45"/>
      <c r="AE23" s="39" t="str">
        <f t="shared" si="31"/>
        <v/>
      </c>
      <c r="AF23" s="46"/>
      <c r="AG23" s="41"/>
      <c r="AH23" s="47"/>
      <c r="AI23" s="39" t="str">
        <f t="shared" si="32"/>
        <v/>
      </c>
      <c r="AJ23" s="45"/>
      <c r="AK23" s="39" t="str">
        <f t="shared" si="33"/>
        <v/>
      </c>
      <c r="AL23" s="46"/>
      <c r="AM23" s="44"/>
      <c r="AN23" s="47"/>
      <c r="AO23" s="39" t="str">
        <f t="shared" si="34"/>
        <v/>
      </c>
      <c r="AP23" s="46"/>
      <c r="AQ23" s="39" t="str">
        <f t="shared" si="35"/>
        <v/>
      </c>
      <c r="AR23" s="46"/>
      <c r="AS23" s="43"/>
      <c r="AT23" s="690">
        <v>1</v>
      </c>
      <c r="AU23" s="448">
        <v>14</v>
      </c>
      <c r="AV23" s="690">
        <v>1</v>
      </c>
      <c r="AW23" s="448">
        <v>14</v>
      </c>
      <c r="AX23" s="449">
        <v>2</v>
      </c>
      <c r="AY23" s="450" t="s">
        <v>71</v>
      </c>
      <c r="AZ23" s="22">
        <f t="shared" si="16"/>
        <v>1</v>
      </c>
      <c r="BA23" s="16">
        <v>10</v>
      </c>
      <c r="BB23" s="23">
        <f t="shared" si="17"/>
        <v>1</v>
      </c>
      <c r="BC23" s="16">
        <v>20</v>
      </c>
      <c r="BD23" s="23">
        <f t="shared" si="18"/>
        <v>2</v>
      </c>
      <c r="BE23" s="24">
        <f t="shared" si="19"/>
        <v>2</v>
      </c>
      <c r="BF23" s="25" t="s">
        <v>356</v>
      </c>
      <c r="BG23" s="26" t="s">
        <v>355</v>
      </c>
    </row>
    <row r="24" spans="1:59" ht="15.75" customHeight="1" x14ac:dyDescent="0.2">
      <c r="A24" s="56" t="s">
        <v>431</v>
      </c>
      <c r="B24" s="13" t="s">
        <v>15</v>
      </c>
      <c r="C24" s="48" t="s">
        <v>90</v>
      </c>
      <c r="D24" s="49"/>
      <c r="E24" s="50"/>
      <c r="F24" s="49"/>
      <c r="G24" s="50"/>
      <c r="H24" s="49"/>
      <c r="I24" s="51"/>
      <c r="J24" s="49">
        <v>1</v>
      </c>
      <c r="K24" s="50">
        <v>14</v>
      </c>
      <c r="L24" s="49">
        <v>1</v>
      </c>
      <c r="M24" s="50">
        <v>14</v>
      </c>
      <c r="N24" s="49">
        <v>2</v>
      </c>
      <c r="O24" s="51" t="s">
        <v>15</v>
      </c>
      <c r="P24" s="52"/>
      <c r="Q24" s="53"/>
      <c r="R24" s="52"/>
      <c r="S24" s="53"/>
      <c r="T24" s="52"/>
      <c r="U24" s="54"/>
      <c r="V24" s="49"/>
      <c r="W24" s="50"/>
      <c r="X24" s="49"/>
      <c r="Y24" s="50"/>
      <c r="Z24" s="49"/>
      <c r="AA24" s="51"/>
      <c r="AB24" s="49"/>
      <c r="AC24" s="50"/>
      <c r="AD24" s="49"/>
      <c r="AE24" s="50"/>
      <c r="AF24" s="49"/>
      <c r="AG24" s="51"/>
      <c r="AH24" s="49"/>
      <c r="AI24" s="50"/>
      <c r="AJ24" s="49"/>
      <c r="AK24" s="50"/>
      <c r="AL24" s="49"/>
      <c r="AM24" s="51"/>
      <c r="AN24" s="49"/>
      <c r="AO24" s="50"/>
      <c r="AP24" s="49"/>
      <c r="AQ24" s="50"/>
      <c r="AR24" s="49"/>
      <c r="AS24" s="51"/>
      <c r="AT24" s="49"/>
      <c r="AU24" s="50"/>
      <c r="AV24" s="49"/>
      <c r="AW24" s="50"/>
      <c r="AX24" s="49"/>
      <c r="AY24" s="55"/>
      <c r="AZ24" s="22">
        <f t="shared" si="16"/>
        <v>1</v>
      </c>
      <c r="BA24" s="16">
        <f t="shared" ref="BA24:BA29" si="47">IF((D24+J24+P24+V24+AB24+AH24+AN24+AT24)*14=0,"",(D24+J24+P24+V24+AB24+AH24+AN24+AT24)*14)</f>
        <v>14</v>
      </c>
      <c r="BB24" s="23">
        <f t="shared" si="17"/>
        <v>1</v>
      </c>
      <c r="BC24" s="16">
        <f t="shared" ref="BC24:BC29" si="48">IF((L24+F24+R24+X24+AD24+AJ24+AP24+AV24)*14=0,"",(L24+F24+R24+X24+AD24+AJ24+AP24+AV24)*14)</f>
        <v>14</v>
      </c>
      <c r="BD24" s="23">
        <f t="shared" si="18"/>
        <v>2</v>
      </c>
      <c r="BE24" s="24">
        <f t="shared" si="19"/>
        <v>2</v>
      </c>
      <c r="BF24" s="25" t="s">
        <v>604</v>
      </c>
      <c r="BG24" s="26" t="s">
        <v>358</v>
      </c>
    </row>
    <row r="25" spans="1:59" ht="15.75" customHeight="1" x14ac:dyDescent="0.2">
      <c r="A25" s="56" t="s">
        <v>461</v>
      </c>
      <c r="B25" s="29" t="s">
        <v>15</v>
      </c>
      <c r="C25" s="48" t="s">
        <v>91</v>
      </c>
      <c r="D25" s="49"/>
      <c r="E25" s="50"/>
      <c r="F25" s="49"/>
      <c r="G25" s="50"/>
      <c r="H25" s="49"/>
      <c r="I25" s="51"/>
      <c r="J25" s="49"/>
      <c r="K25" s="50"/>
      <c r="L25" s="49"/>
      <c r="M25" s="50"/>
      <c r="N25" s="49"/>
      <c r="O25" s="51"/>
      <c r="P25" s="52"/>
      <c r="Q25" s="53"/>
      <c r="R25" s="52"/>
      <c r="S25" s="53"/>
      <c r="T25" s="52"/>
      <c r="U25" s="54"/>
      <c r="V25" s="49"/>
      <c r="W25" s="50"/>
      <c r="X25" s="49"/>
      <c r="Y25" s="50"/>
      <c r="Z25" s="49"/>
      <c r="AA25" s="51"/>
      <c r="AB25" s="49"/>
      <c r="AC25" s="50"/>
      <c r="AD25" s="49"/>
      <c r="AE25" s="50"/>
      <c r="AF25" s="49"/>
      <c r="AG25" s="51"/>
      <c r="AH25" s="49"/>
      <c r="AI25" s="50"/>
      <c r="AJ25" s="49"/>
      <c r="AK25" s="50"/>
      <c r="AL25" s="49"/>
      <c r="AM25" s="51"/>
      <c r="AN25" s="49"/>
      <c r="AO25" s="50"/>
      <c r="AP25" s="49"/>
      <c r="AQ25" s="50"/>
      <c r="AR25" s="49"/>
      <c r="AS25" s="51"/>
      <c r="AT25" s="49">
        <v>1</v>
      </c>
      <c r="AU25" s="50">
        <v>10</v>
      </c>
      <c r="AV25" s="49"/>
      <c r="AW25" s="50"/>
      <c r="AX25" s="49">
        <v>1</v>
      </c>
      <c r="AY25" s="55" t="s">
        <v>15</v>
      </c>
      <c r="AZ25" s="22">
        <f t="shared" si="16"/>
        <v>1</v>
      </c>
      <c r="BA25" s="16">
        <v>10</v>
      </c>
      <c r="BB25" s="23" t="str">
        <f t="shared" si="17"/>
        <v/>
      </c>
      <c r="BC25" s="16" t="str">
        <f t="shared" si="48"/>
        <v/>
      </c>
      <c r="BD25" s="23">
        <f t="shared" si="18"/>
        <v>1</v>
      </c>
      <c r="BE25" s="24">
        <f t="shared" si="19"/>
        <v>1</v>
      </c>
      <c r="BF25" s="57" t="s">
        <v>449</v>
      </c>
      <c r="BG25" s="26" t="s">
        <v>455</v>
      </c>
    </row>
    <row r="26" spans="1:59" ht="15.75" customHeight="1" x14ac:dyDescent="0.2">
      <c r="A26" s="56" t="s">
        <v>452</v>
      </c>
      <c r="B26" s="13" t="s">
        <v>15</v>
      </c>
      <c r="C26" s="48" t="s">
        <v>92</v>
      </c>
      <c r="D26" s="49"/>
      <c r="E26" s="50"/>
      <c r="F26" s="49"/>
      <c r="G26" s="50"/>
      <c r="H26" s="49"/>
      <c r="I26" s="51"/>
      <c r="J26" s="49"/>
      <c r="K26" s="50"/>
      <c r="L26" s="49"/>
      <c r="M26" s="50"/>
      <c r="N26" s="49"/>
      <c r="O26" s="51"/>
      <c r="P26" s="52"/>
      <c r="Q26" s="53"/>
      <c r="R26" s="52"/>
      <c r="S26" s="53"/>
      <c r="T26" s="52"/>
      <c r="U26" s="54"/>
      <c r="V26" s="49"/>
      <c r="W26" s="50"/>
      <c r="X26" s="49"/>
      <c r="Y26" s="50"/>
      <c r="Z26" s="49"/>
      <c r="AA26" s="51"/>
      <c r="AB26" s="49"/>
      <c r="AC26" s="50"/>
      <c r="AD26" s="49"/>
      <c r="AE26" s="50"/>
      <c r="AF26" s="49"/>
      <c r="AG26" s="51"/>
      <c r="AH26" s="49"/>
      <c r="AI26" s="50"/>
      <c r="AJ26" s="49"/>
      <c r="AK26" s="50"/>
      <c r="AL26" s="49"/>
      <c r="AM26" s="51"/>
      <c r="AN26" s="49"/>
      <c r="AO26" s="50"/>
      <c r="AP26" s="49"/>
      <c r="AQ26" s="50"/>
      <c r="AR26" s="49"/>
      <c r="AS26" s="51"/>
      <c r="AT26" s="49">
        <v>1</v>
      </c>
      <c r="AU26" s="50">
        <v>10</v>
      </c>
      <c r="AV26" s="49"/>
      <c r="AW26" s="50"/>
      <c r="AX26" s="49">
        <v>1</v>
      </c>
      <c r="AY26" s="55" t="s">
        <v>88</v>
      </c>
      <c r="AZ26" s="22">
        <f t="shared" si="16"/>
        <v>1</v>
      </c>
      <c r="BA26" s="16">
        <v>10</v>
      </c>
      <c r="BB26" s="23" t="str">
        <f t="shared" si="17"/>
        <v/>
      </c>
      <c r="BC26" s="16" t="str">
        <f t="shared" si="48"/>
        <v/>
      </c>
      <c r="BD26" s="23">
        <f t="shared" si="18"/>
        <v>1</v>
      </c>
      <c r="BE26" s="24">
        <f t="shared" si="19"/>
        <v>1</v>
      </c>
      <c r="BF26" s="57" t="s">
        <v>384</v>
      </c>
      <c r="BG26" s="26" t="s">
        <v>453</v>
      </c>
    </row>
    <row r="27" spans="1:59" ht="15.75" customHeight="1" x14ac:dyDescent="0.2">
      <c r="A27" s="56" t="s">
        <v>454</v>
      </c>
      <c r="B27" s="13" t="s">
        <v>15</v>
      </c>
      <c r="C27" s="48" t="s">
        <v>93</v>
      </c>
      <c r="D27" s="49"/>
      <c r="E27" s="50"/>
      <c r="F27" s="49"/>
      <c r="G27" s="50"/>
      <c r="H27" s="49"/>
      <c r="I27" s="51"/>
      <c r="J27" s="49">
        <v>2</v>
      </c>
      <c r="K27" s="50">
        <v>28</v>
      </c>
      <c r="L27" s="49"/>
      <c r="M27" s="50"/>
      <c r="N27" s="49">
        <v>2</v>
      </c>
      <c r="O27" s="51" t="s">
        <v>15</v>
      </c>
      <c r="P27" s="49"/>
      <c r="Q27" s="50"/>
      <c r="R27" s="49"/>
      <c r="S27" s="50"/>
      <c r="T27" s="49"/>
      <c r="U27" s="54"/>
      <c r="V27" s="49"/>
      <c r="W27" s="50"/>
      <c r="X27" s="49"/>
      <c r="Y27" s="50"/>
      <c r="Z27" s="49"/>
      <c r="AA27" s="51"/>
      <c r="AB27" s="49"/>
      <c r="AC27" s="50"/>
      <c r="AD27" s="49"/>
      <c r="AE27" s="50"/>
      <c r="AF27" s="49"/>
      <c r="AG27" s="51"/>
      <c r="AH27" s="49"/>
      <c r="AI27" s="50"/>
      <c r="AJ27" s="49"/>
      <c r="AK27" s="50"/>
      <c r="AL27" s="49"/>
      <c r="AM27" s="51"/>
      <c r="AN27" s="49"/>
      <c r="AO27" s="50"/>
      <c r="AP27" s="49"/>
      <c r="AQ27" s="50"/>
      <c r="AR27" s="49"/>
      <c r="AS27" s="51"/>
      <c r="AT27" s="49"/>
      <c r="AU27" s="50"/>
      <c r="AV27" s="49"/>
      <c r="AW27" s="50"/>
      <c r="AX27" s="49"/>
      <c r="AY27" s="55"/>
      <c r="AZ27" s="22">
        <f t="shared" si="16"/>
        <v>2</v>
      </c>
      <c r="BA27" s="16">
        <f t="shared" si="47"/>
        <v>28</v>
      </c>
      <c r="BB27" s="23" t="str">
        <f t="shared" si="17"/>
        <v/>
      </c>
      <c r="BC27" s="16" t="str">
        <f t="shared" si="48"/>
        <v/>
      </c>
      <c r="BD27" s="23">
        <f t="shared" si="18"/>
        <v>2</v>
      </c>
      <c r="BE27" s="24">
        <f t="shared" si="19"/>
        <v>2</v>
      </c>
      <c r="BF27" s="25" t="s">
        <v>374</v>
      </c>
      <c r="BG27" s="26" t="s">
        <v>357</v>
      </c>
    </row>
    <row r="28" spans="1:59" ht="15.75" customHeight="1" x14ac:dyDescent="0.2">
      <c r="A28" s="56" t="s">
        <v>444</v>
      </c>
      <c r="B28" s="29" t="s">
        <v>15</v>
      </c>
      <c r="C28" s="48" t="s">
        <v>94</v>
      </c>
      <c r="D28" s="49"/>
      <c r="E28" s="50"/>
      <c r="F28" s="49"/>
      <c r="G28" s="50"/>
      <c r="H28" s="49"/>
      <c r="I28" s="51"/>
      <c r="J28" s="49"/>
      <c r="K28" s="50"/>
      <c r="L28" s="49"/>
      <c r="M28" s="50"/>
      <c r="N28" s="49"/>
      <c r="O28" s="51"/>
      <c r="P28" s="59">
        <v>2</v>
      </c>
      <c r="Q28" s="60">
        <v>28</v>
      </c>
      <c r="R28" s="59"/>
      <c r="S28" s="60"/>
      <c r="T28" s="59">
        <v>2</v>
      </c>
      <c r="U28" s="51" t="s">
        <v>15</v>
      </c>
      <c r="V28" s="49"/>
      <c r="W28" s="50"/>
      <c r="X28" s="49"/>
      <c r="Y28" s="50"/>
      <c r="Z28" s="49"/>
      <c r="AA28" s="51"/>
      <c r="AB28" s="49"/>
      <c r="AC28" s="50"/>
      <c r="AD28" s="49"/>
      <c r="AE28" s="50"/>
      <c r="AF28" s="49"/>
      <c r="AG28" s="51"/>
      <c r="AH28" s="49"/>
      <c r="AI28" s="50"/>
      <c r="AJ28" s="49"/>
      <c r="AK28" s="50"/>
      <c r="AL28" s="49"/>
      <c r="AM28" s="51"/>
      <c r="AN28" s="49"/>
      <c r="AO28" s="50"/>
      <c r="AP28" s="49"/>
      <c r="AQ28" s="50"/>
      <c r="AR28" s="49"/>
      <c r="AS28" s="51"/>
      <c r="AT28" s="49"/>
      <c r="AU28" s="50"/>
      <c r="AV28" s="49"/>
      <c r="AW28" s="50"/>
      <c r="AX28" s="49"/>
      <c r="AY28" s="55"/>
      <c r="AZ28" s="22">
        <f t="shared" si="16"/>
        <v>2</v>
      </c>
      <c r="BA28" s="16">
        <f t="shared" si="47"/>
        <v>28</v>
      </c>
      <c r="BB28" s="23" t="str">
        <f t="shared" si="17"/>
        <v/>
      </c>
      <c r="BC28" s="16" t="str">
        <f t="shared" si="48"/>
        <v/>
      </c>
      <c r="BD28" s="23">
        <f t="shared" si="18"/>
        <v>2</v>
      </c>
      <c r="BE28" s="24">
        <f t="shared" si="19"/>
        <v>2</v>
      </c>
      <c r="BF28" s="57" t="s">
        <v>447</v>
      </c>
      <c r="BG28" s="26" t="s">
        <v>448</v>
      </c>
    </row>
    <row r="29" spans="1:59" ht="15.75" customHeight="1" x14ac:dyDescent="0.25">
      <c r="A29" s="56" t="s">
        <v>432</v>
      </c>
      <c r="B29" s="442" t="s">
        <v>15</v>
      </c>
      <c r="C29" s="48" t="s">
        <v>95</v>
      </c>
      <c r="D29" s="49"/>
      <c r="E29" s="50"/>
      <c r="F29" s="49"/>
      <c r="G29" s="50"/>
      <c r="H29" s="49"/>
      <c r="I29" s="51"/>
      <c r="J29" s="49"/>
      <c r="K29" s="50"/>
      <c r="L29" s="49"/>
      <c r="M29" s="50"/>
      <c r="N29" s="49"/>
      <c r="O29" s="51"/>
      <c r="P29" s="49">
        <v>1</v>
      </c>
      <c r="Q29" s="50">
        <v>14</v>
      </c>
      <c r="R29" s="49">
        <v>1</v>
      </c>
      <c r="S29" s="50">
        <v>14</v>
      </c>
      <c r="T29" s="49">
        <v>2</v>
      </c>
      <c r="U29" s="51" t="s">
        <v>15</v>
      </c>
      <c r="V29" s="61"/>
      <c r="W29" s="62"/>
      <c r="X29" s="61"/>
      <c r="Y29" s="62"/>
      <c r="Z29" s="61"/>
      <c r="AA29" s="63"/>
      <c r="AB29" s="49"/>
      <c r="AC29" s="50"/>
      <c r="AD29" s="49"/>
      <c r="AE29" s="50"/>
      <c r="AF29" s="49"/>
      <c r="AG29" s="51"/>
      <c r="AH29" s="49"/>
      <c r="AI29" s="50"/>
      <c r="AJ29" s="49"/>
      <c r="AK29" s="50"/>
      <c r="AL29" s="49"/>
      <c r="AM29" s="51"/>
      <c r="AN29" s="49"/>
      <c r="AO29" s="50"/>
      <c r="AP29" s="49"/>
      <c r="AQ29" s="50"/>
      <c r="AR29" s="49"/>
      <c r="AS29" s="51"/>
      <c r="AT29" s="49"/>
      <c r="AU29" s="50"/>
      <c r="AV29" s="49"/>
      <c r="AW29" s="50"/>
      <c r="AX29" s="49"/>
      <c r="AY29" s="55"/>
      <c r="AZ29" s="22">
        <f t="shared" si="16"/>
        <v>1</v>
      </c>
      <c r="BA29" s="16">
        <f t="shared" si="47"/>
        <v>14</v>
      </c>
      <c r="BB29" s="23">
        <f t="shared" si="17"/>
        <v>1</v>
      </c>
      <c r="BC29" s="16">
        <f t="shared" si="48"/>
        <v>14</v>
      </c>
      <c r="BD29" s="23">
        <f t="shared" si="18"/>
        <v>2</v>
      </c>
      <c r="BE29" s="24">
        <f t="shared" si="19"/>
        <v>2</v>
      </c>
      <c r="BF29" s="25" t="s">
        <v>604</v>
      </c>
      <c r="BG29" s="26" t="s">
        <v>614</v>
      </c>
    </row>
    <row r="30" spans="1:59" ht="15.75" customHeight="1" x14ac:dyDescent="0.2">
      <c r="A30" s="12" t="s">
        <v>96</v>
      </c>
      <c r="B30" s="29" t="s">
        <v>15</v>
      </c>
      <c r="C30" s="14" t="s">
        <v>97</v>
      </c>
      <c r="D30" s="15"/>
      <c r="E30" s="16" t="str">
        <f t="shared" ref="E30:E36" si="49">IF(D30*15=0,"",D30*15)</f>
        <v/>
      </c>
      <c r="F30" s="15"/>
      <c r="G30" s="16" t="str">
        <f t="shared" ref="G30:G70" si="50">IF(F30*15=0,"",F30*15)</f>
        <v/>
      </c>
      <c r="H30" s="15"/>
      <c r="I30" s="21"/>
      <c r="J30" s="15"/>
      <c r="K30" s="16" t="str">
        <f t="shared" ref="K30:K70" si="51">IF(J30*15=0,"",J30*15)</f>
        <v/>
      </c>
      <c r="L30" s="15"/>
      <c r="M30" s="16" t="str">
        <f t="shared" ref="M30:M70" si="52">IF(L30*15=0,"",L30*15)</f>
        <v/>
      </c>
      <c r="N30" s="15"/>
      <c r="O30" s="21"/>
      <c r="P30" s="15">
        <v>2</v>
      </c>
      <c r="Q30" s="16">
        <v>28</v>
      </c>
      <c r="R30" s="15">
        <v>1</v>
      </c>
      <c r="S30" s="16">
        <v>14</v>
      </c>
      <c r="T30" s="15">
        <v>3</v>
      </c>
      <c r="U30" s="21" t="s">
        <v>89</v>
      </c>
      <c r="V30" s="15"/>
      <c r="W30" s="16" t="str">
        <f t="shared" ref="W30" si="53">IF(V30*15=0,"",V30*15)</f>
        <v/>
      </c>
      <c r="X30" s="15"/>
      <c r="Y30" s="16" t="str">
        <f t="shared" ref="Y30" si="54">IF(X30*15=0,"",X30*15)</f>
        <v/>
      </c>
      <c r="Z30" s="15"/>
      <c r="AA30" s="21"/>
      <c r="AB30" s="15"/>
      <c r="AC30" s="16" t="str">
        <f>IF(AB30*15=0,"",AB30*15)</f>
        <v/>
      </c>
      <c r="AD30" s="15"/>
      <c r="AE30" s="16" t="str">
        <f>IF(AD30*15=0,"",AD30*15)</f>
        <v/>
      </c>
      <c r="AF30" s="15"/>
      <c r="AG30" s="21"/>
      <c r="AH30" s="15"/>
      <c r="AI30" s="16" t="str">
        <f t="shared" ref="AI30:AI32" si="55">IF(AH30*15=0,"",AH30*15)</f>
        <v/>
      </c>
      <c r="AJ30" s="15"/>
      <c r="AK30" s="16" t="str">
        <f t="shared" ref="AK30:AK32" si="56">IF(AJ30*15=0,"",AJ30*15)</f>
        <v/>
      </c>
      <c r="AL30" s="15"/>
      <c r="AM30" s="21"/>
      <c r="AN30" s="15"/>
      <c r="AO30" s="16" t="str">
        <f t="shared" ref="AO30:AO42" si="57">IF(AN30*15=0,"",AN30*15)</f>
        <v/>
      </c>
      <c r="AP30" s="15"/>
      <c r="AQ30" s="16" t="str">
        <f t="shared" ref="AQ30:AQ33" si="58">IF(AP30*15=0,"",AP30*15)</f>
        <v/>
      </c>
      <c r="AR30" s="15"/>
      <c r="AS30" s="21"/>
      <c r="AT30" s="15"/>
      <c r="AU30" s="16" t="str">
        <f t="shared" ref="AU30:AU70" si="59">IF(AT30*15=0,"",AT30*15)</f>
        <v/>
      </c>
      <c r="AV30" s="15"/>
      <c r="AW30" s="16" t="str">
        <f t="shared" ref="AW30:AW55" si="60">IF(AV30*15=0,"",AV30*15)</f>
        <v/>
      </c>
      <c r="AX30" s="15"/>
      <c r="AY30" s="17"/>
      <c r="AZ30" s="22">
        <f t="shared" ref="AZ30:AZ46" si="61">IF(D30+J30+P30+V30+AB30+AH30+AN30+AT30=0,"",D30+J30+P30+V30+AB30+AH30+AN30+AT30)</f>
        <v>2</v>
      </c>
      <c r="BA30" s="16">
        <f t="shared" ref="BA30:BA46" si="62">IF((D30+J30+P30+V30+AB30+AH30+AN30+AT30)*14=0,"",(D30+J30+P30+V30+AB30+AH30+AN30+AT30)*14)</f>
        <v>28</v>
      </c>
      <c r="BB30" s="23">
        <f t="shared" ref="BB30:BB46" si="63">IF(F30+L30+R30+X30+AD30+AJ30+AP30+AV30=0,"",F30+L30+R30+X30+AD30+AJ30+AP30+AV30)</f>
        <v>1</v>
      </c>
      <c r="BC30" s="16">
        <f t="shared" ref="BC30:BC46" si="64">IF((L30+F30+R30+X30+AD30+AJ30+AP30+AV30)*14=0,"",(L30+F30+R30+X30+AD30+AJ30+AP30+AV30)*14)</f>
        <v>14</v>
      </c>
      <c r="BD30" s="23">
        <f t="shared" ref="BD30:BD46" si="65">IF(N30+H30+T30+Z30+AF30+AL30+AR30+AX30=0,"",N30+H30+T30+Z30+AF30+AL30+AR30+AX30)</f>
        <v>3</v>
      </c>
      <c r="BE30" s="24">
        <f t="shared" ref="BE30:BE46" si="66">IF(D30+F30+L30+J30+P30+R30+V30+X30+AB30+AD30+AH30+AJ30+AN30+AP30+AT30+AV30=0,"",D30+F30+L30+J30+P30+R30+V30+X30+AB30+AD30+AH30+AJ30+AN30+AP30+AT30+AV30)</f>
        <v>3</v>
      </c>
      <c r="BF30" s="25" t="s">
        <v>344</v>
      </c>
      <c r="BG30" s="26" t="s">
        <v>345</v>
      </c>
    </row>
    <row r="31" spans="1:59" ht="15.75" customHeight="1" x14ac:dyDescent="0.2">
      <c r="A31" s="12" t="s">
        <v>98</v>
      </c>
      <c r="B31" s="29" t="s">
        <v>15</v>
      </c>
      <c r="C31" s="14" t="s">
        <v>99</v>
      </c>
      <c r="D31" s="15"/>
      <c r="E31" s="16" t="str">
        <f t="shared" si="49"/>
        <v/>
      </c>
      <c r="F31" s="15"/>
      <c r="G31" s="16" t="str">
        <f t="shared" si="50"/>
        <v/>
      </c>
      <c r="H31" s="15"/>
      <c r="I31" s="21"/>
      <c r="J31" s="15"/>
      <c r="K31" s="16" t="str">
        <f t="shared" si="51"/>
        <v/>
      </c>
      <c r="L31" s="15"/>
      <c r="M31" s="16" t="str">
        <f t="shared" si="52"/>
        <v/>
      </c>
      <c r="N31" s="15"/>
      <c r="O31" s="21"/>
      <c r="P31" s="15"/>
      <c r="Q31" s="16" t="str">
        <f t="shared" ref="Q31:Q56" si="67">IF(P31*15=0,"",P31*15)</f>
        <v/>
      </c>
      <c r="R31" s="15"/>
      <c r="S31" s="16" t="str">
        <f t="shared" ref="S31:S56" si="68">IF(R31*15=0,"",R31*15)</f>
        <v/>
      </c>
      <c r="T31" s="15"/>
      <c r="U31" s="21"/>
      <c r="V31" s="15">
        <v>1</v>
      </c>
      <c r="W31" s="16">
        <v>14</v>
      </c>
      <c r="X31" s="15">
        <v>2</v>
      </c>
      <c r="Y31" s="16">
        <v>28</v>
      </c>
      <c r="Z31" s="15">
        <v>3</v>
      </c>
      <c r="AA31" s="21" t="s">
        <v>89</v>
      </c>
      <c r="AB31" s="15"/>
      <c r="AC31" s="16" t="str">
        <f t="shared" ref="AC31:AC41" si="69">IF(AB31*15=0,"",AB31*15)</f>
        <v/>
      </c>
      <c r="AD31" s="15"/>
      <c r="AE31" s="16" t="str">
        <f t="shared" ref="AE31:AE41" si="70">IF(AD31*15=0,"",AD31*15)</f>
        <v/>
      </c>
      <c r="AF31" s="15"/>
      <c r="AG31" s="21"/>
      <c r="AH31" s="15"/>
      <c r="AI31" s="16" t="str">
        <f t="shared" si="55"/>
        <v/>
      </c>
      <c r="AJ31" s="15"/>
      <c r="AK31" s="16" t="str">
        <f t="shared" si="56"/>
        <v/>
      </c>
      <c r="AL31" s="15"/>
      <c r="AM31" s="21"/>
      <c r="AN31" s="15"/>
      <c r="AO31" s="16" t="str">
        <f t="shared" si="57"/>
        <v/>
      </c>
      <c r="AP31" s="15"/>
      <c r="AQ31" s="16" t="str">
        <f t="shared" si="58"/>
        <v/>
      </c>
      <c r="AR31" s="15"/>
      <c r="AS31" s="21"/>
      <c r="AT31" s="15"/>
      <c r="AU31" s="16" t="str">
        <f t="shared" si="59"/>
        <v/>
      </c>
      <c r="AV31" s="15"/>
      <c r="AW31" s="16" t="str">
        <f t="shared" si="60"/>
        <v/>
      </c>
      <c r="AX31" s="15"/>
      <c r="AY31" s="17"/>
      <c r="AZ31" s="22">
        <f t="shared" si="61"/>
        <v>1</v>
      </c>
      <c r="BA31" s="16">
        <f t="shared" si="62"/>
        <v>14</v>
      </c>
      <c r="BB31" s="23">
        <f t="shared" si="63"/>
        <v>2</v>
      </c>
      <c r="BC31" s="16">
        <f t="shared" si="64"/>
        <v>28</v>
      </c>
      <c r="BD31" s="23">
        <f t="shared" si="65"/>
        <v>3</v>
      </c>
      <c r="BE31" s="24">
        <f t="shared" si="66"/>
        <v>3</v>
      </c>
      <c r="BF31" s="25" t="s">
        <v>344</v>
      </c>
      <c r="BG31" s="26" t="s">
        <v>345</v>
      </c>
    </row>
    <row r="32" spans="1:59" ht="15.75" customHeight="1" x14ac:dyDescent="0.2">
      <c r="A32" s="12" t="s">
        <v>100</v>
      </c>
      <c r="B32" s="29" t="s">
        <v>15</v>
      </c>
      <c r="C32" s="14" t="s">
        <v>101</v>
      </c>
      <c r="D32" s="15"/>
      <c r="E32" s="16" t="str">
        <f t="shared" si="49"/>
        <v/>
      </c>
      <c r="F32" s="15"/>
      <c r="G32" s="16" t="str">
        <f t="shared" si="50"/>
        <v/>
      </c>
      <c r="H32" s="15"/>
      <c r="I32" s="21"/>
      <c r="J32" s="15"/>
      <c r="K32" s="16" t="str">
        <f t="shared" si="51"/>
        <v/>
      </c>
      <c r="L32" s="15"/>
      <c r="M32" s="16" t="str">
        <f t="shared" si="52"/>
        <v/>
      </c>
      <c r="N32" s="15"/>
      <c r="O32" s="21"/>
      <c r="P32" s="15"/>
      <c r="Q32" s="16" t="str">
        <f t="shared" si="67"/>
        <v/>
      </c>
      <c r="R32" s="15"/>
      <c r="S32" s="16" t="str">
        <f t="shared" si="68"/>
        <v/>
      </c>
      <c r="T32" s="15"/>
      <c r="U32" s="21"/>
      <c r="V32" s="15"/>
      <c r="W32" s="16" t="str">
        <f t="shared" ref="W32:W67" si="71">IF(V32*15=0,"",V32*15)</f>
        <v/>
      </c>
      <c r="X32" s="15"/>
      <c r="Y32" s="16" t="str">
        <f t="shared" ref="Y32:Y65" si="72">IF(X32*15=0,"",X32*15)</f>
        <v/>
      </c>
      <c r="Z32" s="15"/>
      <c r="AA32" s="21"/>
      <c r="AB32" s="15">
        <v>1</v>
      </c>
      <c r="AC32" s="16">
        <v>14</v>
      </c>
      <c r="AD32" s="15">
        <v>1</v>
      </c>
      <c r="AE32" s="16">
        <v>14</v>
      </c>
      <c r="AF32" s="15">
        <v>3</v>
      </c>
      <c r="AG32" s="21" t="s">
        <v>89</v>
      </c>
      <c r="AH32" s="15"/>
      <c r="AI32" s="16" t="str">
        <f t="shared" si="55"/>
        <v/>
      </c>
      <c r="AJ32" s="15"/>
      <c r="AK32" s="16" t="str">
        <f t="shared" si="56"/>
        <v/>
      </c>
      <c r="AL32" s="15"/>
      <c r="AM32" s="21"/>
      <c r="AN32" s="15"/>
      <c r="AO32" s="16" t="str">
        <f t="shared" si="57"/>
        <v/>
      </c>
      <c r="AP32" s="15"/>
      <c r="AQ32" s="16" t="str">
        <f t="shared" si="58"/>
        <v/>
      </c>
      <c r="AR32" s="15"/>
      <c r="AS32" s="21"/>
      <c r="AT32" s="15"/>
      <c r="AU32" s="16" t="str">
        <f t="shared" si="59"/>
        <v/>
      </c>
      <c r="AV32" s="15"/>
      <c r="AW32" s="16" t="str">
        <f t="shared" si="60"/>
        <v/>
      </c>
      <c r="AX32" s="15"/>
      <c r="AY32" s="17"/>
      <c r="AZ32" s="22">
        <f t="shared" si="61"/>
        <v>1</v>
      </c>
      <c r="BA32" s="16">
        <f t="shared" si="62"/>
        <v>14</v>
      </c>
      <c r="BB32" s="23">
        <f t="shared" si="63"/>
        <v>1</v>
      </c>
      <c r="BC32" s="16">
        <f t="shared" si="64"/>
        <v>14</v>
      </c>
      <c r="BD32" s="23">
        <f t="shared" si="65"/>
        <v>3</v>
      </c>
      <c r="BE32" s="24">
        <f t="shared" si="66"/>
        <v>2</v>
      </c>
      <c r="BF32" s="25" t="s">
        <v>344</v>
      </c>
      <c r="BG32" s="26" t="s">
        <v>345</v>
      </c>
    </row>
    <row r="33" spans="1:59" s="27" customFormat="1" ht="15.75" customHeight="1" x14ac:dyDescent="0.2">
      <c r="A33" s="12" t="s">
        <v>102</v>
      </c>
      <c r="B33" s="29" t="s">
        <v>15</v>
      </c>
      <c r="C33" s="14" t="s">
        <v>103</v>
      </c>
      <c r="D33" s="15"/>
      <c r="E33" s="16" t="str">
        <f t="shared" si="49"/>
        <v/>
      </c>
      <c r="F33" s="15"/>
      <c r="G33" s="16" t="str">
        <f t="shared" si="50"/>
        <v/>
      </c>
      <c r="H33" s="15"/>
      <c r="I33" s="21"/>
      <c r="J33" s="15"/>
      <c r="K33" s="16" t="str">
        <f t="shared" si="51"/>
        <v/>
      </c>
      <c r="L33" s="15"/>
      <c r="M33" s="16" t="str">
        <f t="shared" si="52"/>
        <v/>
      </c>
      <c r="N33" s="15"/>
      <c r="O33" s="21"/>
      <c r="P33" s="15"/>
      <c r="Q33" s="16" t="str">
        <f t="shared" si="67"/>
        <v/>
      </c>
      <c r="R33" s="15"/>
      <c r="S33" s="16" t="str">
        <f t="shared" si="68"/>
        <v/>
      </c>
      <c r="T33" s="15"/>
      <c r="U33" s="21"/>
      <c r="V33" s="15"/>
      <c r="W33" s="16" t="str">
        <f t="shared" si="71"/>
        <v/>
      </c>
      <c r="X33" s="15"/>
      <c r="Y33" s="16" t="str">
        <f t="shared" si="72"/>
        <v/>
      </c>
      <c r="Z33" s="15"/>
      <c r="AA33" s="21"/>
      <c r="AB33" s="15"/>
      <c r="AC33" s="16" t="str">
        <f t="shared" si="69"/>
        <v/>
      </c>
      <c r="AD33" s="15"/>
      <c r="AE33" s="16" t="str">
        <f t="shared" si="70"/>
        <v/>
      </c>
      <c r="AF33" s="15"/>
      <c r="AG33" s="21"/>
      <c r="AH33" s="15">
        <v>1</v>
      </c>
      <c r="AI33" s="16">
        <v>14</v>
      </c>
      <c r="AJ33" s="15">
        <v>1</v>
      </c>
      <c r="AK33" s="16">
        <v>14</v>
      </c>
      <c r="AL33" s="15">
        <v>3</v>
      </c>
      <c r="AM33" s="21" t="s">
        <v>89</v>
      </c>
      <c r="AN33" s="15"/>
      <c r="AO33" s="16" t="str">
        <f t="shared" si="57"/>
        <v/>
      </c>
      <c r="AP33" s="15"/>
      <c r="AQ33" s="16" t="str">
        <f t="shared" si="58"/>
        <v/>
      </c>
      <c r="AR33" s="15"/>
      <c r="AS33" s="21"/>
      <c r="AT33" s="15"/>
      <c r="AU33" s="16" t="str">
        <f t="shared" si="59"/>
        <v/>
      </c>
      <c r="AV33" s="15"/>
      <c r="AW33" s="16" t="str">
        <f t="shared" si="60"/>
        <v/>
      </c>
      <c r="AX33" s="15"/>
      <c r="AY33" s="17"/>
      <c r="AZ33" s="22">
        <f t="shared" si="61"/>
        <v>1</v>
      </c>
      <c r="BA33" s="16">
        <f t="shared" si="62"/>
        <v>14</v>
      </c>
      <c r="BB33" s="23">
        <f t="shared" si="63"/>
        <v>1</v>
      </c>
      <c r="BC33" s="16">
        <f t="shared" si="64"/>
        <v>14</v>
      </c>
      <c r="BD33" s="23">
        <f t="shared" si="65"/>
        <v>3</v>
      </c>
      <c r="BE33" s="24">
        <f t="shared" si="66"/>
        <v>2</v>
      </c>
      <c r="BF33" s="25" t="s">
        <v>344</v>
      </c>
      <c r="BG33" s="26" t="s">
        <v>345</v>
      </c>
    </row>
    <row r="34" spans="1:59" s="27" customFormat="1" ht="15.75" customHeight="1" x14ac:dyDescent="0.2">
      <c r="A34" s="12" t="s">
        <v>104</v>
      </c>
      <c r="B34" s="29" t="s">
        <v>15</v>
      </c>
      <c r="C34" s="14" t="s">
        <v>105</v>
      </c>
      <c r="D34" s="64"/>
      <c r="E34" s="65" t="str">
        <f t="shared" si="49"/>
        <v/>
      </c>
      <c r="F34" s="64"/>
      <c r="G34" s="65" t="str">
        <f t="shared" si="50"/>
        <v/>
      </c>
      <c r="H34" s="64"/>
      <c r="I34" s="66"/>
      <c r="J34" s="64"/>
      <c r="K34" s="65" t="str">
        <f t="shared" si="51"/>
        <v/>
      </c>
      <c r="L34" s="64"/>
      <c r="M34" s="65" t="str">
        <f t="shared" si="52"/>
        <v/>
      </c>
      <c r="N34" s="64"/>
      <c r="O34" s="66"/>
      <c r="P34" s="15"/>
      <c r="Q34" s="16" t="str">
        <f t="shared" si="67"/>
        <v/>
      </c>
      <c r="R34" s="15"/>
      <c r="S34" s="16" t="str">
        <f t="shared" si="68"/>
        <v/>
      </c>
      <c r="T34" s="15"/>
      <c r="U34" s="21"/>
      <c r="V34" s="15"/>
      <c r="W34" s="16" t="str">
        <f t="shared" si="71"/>
        <v/>
      </c>
      <c r="X34" s="15"/>
      <c r="Y34" s="16" t="str">
        <f t="shared" si="72"/>
        <v/>
      </c>
      <c r="Z34" s="15"/>
      <c r="AA34" s="21"/>
      <c r="AB34" s="15"/>
      <c r="AC34" s="16" t="str">
        <f t="shared" si="69"/>
        <v/>
      </c>
      <c r="AD34" s="15"/>
      <c r="AE34" s="16" t="str">
        <f t="shared" si="70"/>
        <v/>
      </c>
      <c r="AF34" s="15"/>
      <c r="AG34" s="21"/>
      <c r="AH34" s="15"/>
      <c r="AI34" s="16" t="str">
        <f t="shared" ref="AI34:AI41" si="73">IF(AH34*15=0,"",AH34*15)</f>
        <v/>
      </c>
      <c r="AJ34" s="15"/>
      <c r="AK34" s="16" t="str">
        <f t="shared" ref="AK34:AK41" si="74">IF(AJ34*15=0,"",AJ34*15)</f>
        <v/>
      </c>
      <c r="AL34" s="15"/>
      <c r="AM34" s="21"/>
      <c r="AN34" s="15"/>
      <c r="AO34" s="16" t="str">
        <f t="shared" si="57"/>
        <v/>
      </c>
      <c r="AP34" s="15">
        <v>1</v>
      </c>
      <c r="AQ34" s="16">
        <v>14</v>
      </c>
      <c r="AR34" s="15">
        <v>1</v>
      </c>
      <c r="AS34" s="21" t="s">
        <v>106</v>
      </c>
      <c r="AT34" s="15"/>
      <c r="AU34" s="16" t="str">
        <f t="shared" si="59"/>
        <v/>
      </c>
      <c r="AV34" s="15"/>
      <c r="AW34" s="16" t="str">
        <f t="shared" si="60"/>
        <v/>
      </c>
      <c r="AX34" s="15"/>
      <c r="AY34" s="17"/>
      <c r="AZ34" s="22" t="str">
        <f t="shared" si="61"/>
        <v/>
      </c>
      <c r="BA34" s="16" t="str">
        <f t="shared" si="62"/>
        <v/>
      </c>
      <c r="BB34" s="23">
        <f t="shared" si="63"/>
        <v>1</v>
      </c>
      <c r="BC34" s="16">
        <f t="shared" si="64"/>
        <v>14</v>
      </c>
      <c r="BD34" s="23">
        <f t="shared" si="65"/>
        <v>1</v>
      </c>
      <c r="BE34" s="24">
        <f t="shared" si="66"/>
        <v>1</v>
      </c>
      <c r="BF34" s="25" t="s">
        <v>344</v>
      </c>
      <c r="BG34" s="26" t="s">
        <v>343</v>
      </c>
    </row>
    <row r="35" spans="1:59" s="27" customFormat="1" ht="15.75" customHeight="1" x14ac:dyDescent="0.2">
      <c r="A35" s="12" t="s">
        <v>107</v>
      </c>
      <c r="B35" s="29" t="s">
        <v>15</v>
      </c>
      <c r="C35" s="14" t="s">
        <v>108</v>
      </c>
      <c r="D35" s="64"/>
      <c r="E35" s="65" t="str">
        <f t="shared" si="49"/>
        <v/>
      </c>
      <c r="F35" s="64"/>
      <c r="G35" s="65" t="str">
        <f t="shared" si="50"/>
        <v/>
      </c>
      <c r="H35" s="64"/>
      <c r="I35" s="66"/>
      <c r="J35" s="64"/>
      <c r="K35" s="65" t="str">
        <f t="shared" si="51"/>
        <v/>
      </c>
      <c r="L35" s="64"/>
      <c r="M35" s="65" t="str">
        <f t="shared" si="52"/>
        <v/>
      </c>
      <c r="N35" s="64"/>
      <c r="O35" s="66"/>
      <c r="P35" s="64"/>
      <c r="Q35" s="65" t="str">
        <f t="shared" si="67"/>
        <v/>
      </c>
      <c r="R35" s="64"/>
      <c r="S35" s="65" t="str">
        <f t="shared" si="68"/>
        <v/>
      </c>
      <c r="T35" s="64"/>
      <c r="U35" s="66"/>
      <c r="V35" s="15"/>
      <c r="W35" s="16"/>
      <c r="X35" s="15"/>
      <c r="Y35" s="16"/>
      <c r="Z35" s="15"/>
      <c r="AA35" s="21"/>
      <c r="AB35" s="15"/>
      <c r="AC35" s="16" t="str">
        <f t="shared" si="69"/>
        <v/>
      </c>
      <c r="AD35" s="15">
        <v>2</v>
      </c>
      <c r="AE35" s="16">
        <v>28</v>
      </c>
      <c r="AF35" s="15">
        <v>1</v>
      </c>
      <c r="AG35" s="21" t="s">
        <v>106</v>
      </c>
      <c r="AH35" s="64"/>
      <c r="AI35" s="65" t="str">
        <f t="shared" si="73"/>
        <v/>
      </c>
      <c r="AJ35" s="64"/>
      <c r="AK35" s="65" t="str">
        <f t="shared" si="74"/>
        <v/>
      </c>
      <c r="AL35" s="64"/>
      <c r="AM35" s="66"/>
      <c r="AN35" s="64"/>
      <c r="AO35" s="65" t="str">
        <f t="shared" si="57"/>
        <v/>
      </c>
      <c r="AP35" s="64"/>
      <c r="AQ35" s="65" t="str">
        <f t="shared" ref="AQ35:AQ36" si="75">IF(AP35*15=0,"",AP35*15)</f>
        <v/>
      </c>
      <c r="AR35" s="64"/>
      <c r="AS35" s="66"/>
      <c r="AT35" s="15"/>
      <c r="AU35" s="16" t="str">
        <f t="shared" si="59"/>
        <v/>
      </c>
      <c r="AV35" s="15"/>
      <c r="AW35" s="16" t="str">
        <f t="shared" si="60"/>
        <v/>
      </c>
      <c r="AX35" s="15"/>
      <c r="AY35" s="17"/>
      <c r="AZ35" s="22" t="str">
        <f t="shared" si="61"/>
        <v/>
      </c>
      <c r="BA35" s="16" t="str">
        <f t="shared" si="62"/>
        <v/>
      </c>
      <c r="BB35" s="23">
        <f t="shared" si="63"/>
        <v>2</v>
      </c>
      <c r="BC35" s="16">
        <f t="shared" si="64"/>
        <v>28</v>
      </c>
      <c r="BD35" s="23">
        <f t="shared" si="65"/>
        <v>1</v>
      </c>
      <c r="BE35" s="24">
        <f t="shared" si="66"/>
        <v>2</v>
      </c>
      <c r="BF35" s="25" t="s">
        <v>344</v>
      </c>
      <c r="BG35" s="26" t="s">
        <v>343</v>
      </c>
    </row>
    <row r="36" spans="1:59" ht="15.75" customHeight="1" x14ac:dyDescent="0.2">
      <c r="A36" s="12" t="s">
        <v>109</v>
      </c>
      <c r="B36" s="29" t="s">
        <v>15</v>
      </c>
      <c r="C36" s="14" t="s">
        <v>110</v>
      </c>
      <c r="D36" s="64"/>
      <c r="E36" s="65" t="str">
        <f t="shared" si="49"/>
        <v/>
      </c>
      <c r="F36" s="64"/>
      <c r="G36" s="65" t="str">
        <f t="shared" si="50"/>
        <v/>
      </c>
      <c r="H36" s="64"/>
      <c r="I36" s="66"/>
      <c r="J36" s="64"/>
      <c r="K36" s="65" t="str">
        <f t="shared" si="51"/>
        <v/>
      </c>
      <c r="L36" s="64"/>
      <c r="M36" s="65" t="str">
        <f t="shared" si="52"/>
        <v/>
      </c>
      <c r="N36" s="64"/>
      <c r="O36" s="66"/>
      <c r="P36" s="64"/>
      <c r="Q36" s="65" t="str">
        <f t="shared" si="67"/>
        <v/>
      </c>
      <c r="R36" s="64"/>
      <c r="S36" s="65" t="str">
        <f t="shared" si="68"/>
        <v/>
      </c>
      <c r="T36" s="64"/>
      <c r="U36" s="66"/>
      <c r="V36" s="64"/>
      <c r="W36" s="65" t="str">
        <f t="shared" si="71"/>
        <v/>
      </c>
      <c r="X36" s="64"/>
      <c r="Y36" s="65" t="str">
        <f t="shared" ref="Y36" si="76">IF(X36*15=0,"",X36*15)</f>
        <v/>
      </c>
      <c r="Z36" s="64"/>
      <c r="AA36" s="66"/>
      <c r="AB36" s="64"/>
      <c r="AC36" s="65" t="str">
        <f t="shared" si="69"/>
        <v/>
      </c>
      <c r="AD36" s="15"/>
      <c r="AE36" s="16" t="str">
        <f t="shared" si="70"/>
        <v/>
      </c>
      <c r="AF36" s="15"/>
      <c r="AG36" s="21"/>
      <c r="AH36" s="15"/>
      <c r="AI36" s="16" t="str">
        <f t="shared" si="73"/>
        <v/>
      </c>
      <c r="AJ36" s="15">
        <v>2</v>
      </c>
      <c r="AK36" s="16">
        <v>28</v>
      </c>
      <c r="AL36" s="15">
        <v>1</v>
      </c>
      <c r="AM36" s="21" t="s">
        <v>106</v>
      </c>
      <c r="AN36" s="64"/>
      <c r="AO36" s="65" t="str">
        <f t="shared" si="57"/>
        <v/>
      </c>
      <c r="AP36" s="15"/>
      <c r="AQ36" s="16" t="str">
        <f t="shared" si="75"/>
        <v/>
      </c>
      <c r="AR36" s="15"/>
      <c r="AS36" s="21"/>
      <c r="AT36" s="15"/>
      <c r="AU36" s="16" t="str">
        <f t="shared" si="59"/>
        <v/>
      </c>
      <c r="AV36" s="15"/>
      <c r="AW36" s="16" t="str">
        <f t="shared" si="60"/>
        <v/>
      </c>
      <c r="AX36" s="15"/>
      <c r="AY36" s="17"/>
      <c r="AZ36" s="22" t="str">
        <f t="shared" si="61"/>
        <v/>
      </c>
      <c r="BA36" s="16" t="str">
        <f t="shared" si="62"/>
        <v/>
      </c>
      <c r="BB36" s="23">
        <f t="shared" si="63"/>
        <v>2</v>
      </c>
      <c r="BC36" s="16">
        <f t="shared" si="64"/>
        <v>28</v>
      </c>
      <c r="BD36" s="23">
        <f t="shared" si="65"/>
        <v>1</v>
      </c>
      <c r="BE36" s="24">
        <f t="shared" si="66"/>
        <v>2</v>
      </c>
      <c r="BF36" s="25" t="s">
        <v>344</v>
      </c>
      <c r="BG36" s="26" t="s">
        <v>343</v>
      </c>
    </row>
    <row r="37" spans="1:59" ht="15.75" customHeight="1" x14ac:dyDescent="0.2">
      <c r="A37" s="12" t="s">
        <v>111</v>
      </c>
      <c r="B37" s="29" t="s">
        <v>15</v>
      </c>
      <c r="C37" s="694" t="s">
        <v>112</v>
      </c>
      <c r="D37" s="15"/>
      <c r="E37" s="16" t="str">
        <f>IF(D37*15=0,"",D37*15)</f>
        <v/>
      </c>
      <c r="F37" s="15"/>
      <c r="G37" s="16" t="str">
        <f>IF(F37*15=0,"",F37*15)</f>
        <v/>
      </c>
      <c r="H37" s="15"/>
      <c r="I37" s="21"/>
      <c r="J37" s="15"/>
      <c r="K37" s="16" t="str">
        <f>IF(J37*15=0,"",J37*15)</f>
        <v/>
      </c>
      <c r="L37" s="15"/>
      <c r="M37" s="16" t="str">
        <f>IF(L37*15=0,"",L37*15)</f>
        <v/>
      </c>
      <c r="N37" s="15"/>
      <c r="O37" s="21"/>
      <c r="P37" s="15"/>
      <c r="Q37" s="16"/>
      <c r="R37" s="15"/>
      <c r="S37" s="16" t="str">
        <f>IF(R37*15=0,"",R37*15)</f>
        <v/>
      </c>
      <c r="T37" s="15"/>
      <c r="U37" s="21"/>
      <c r="V37" s="15">
        <v>1</v>
      </c>
      <c r="W37" s="16">
        <v>14</v>
      </c>
      <c r="X37" s="15">
        <v>2</v>
      </c>
      <c r="Y37" s="16">
        <v>28</v>
      </c>
      <c r="Z37" s="15">
        <v>3</v>
      </c>
      <c r="AA37" s="695" t="s">
        <v>295</v>
      </c>
      <c r="AB37" s="15"/>
      <c r="AC37" s="16" t="str">
        <f>IF(AB37*15=0,"",AB37*15)</f>
        <v/>
      </c>
      <c r="AD37" s="15"/>
      <c r="AE37" s="16" t="str">
        <f>IF(AD37*15=0,"",AD37*15)</f>
        <v/>
      </c>
      <c r="AF37" s="15"/>
      <c r="AG37" s="21"/>
      <c r="AH37" s="15"/>
      <c r="AI37" s="16" t="str">
        <f>IF(AH37*15=0,"",AH37*15)</f>
        <v/>
      </c>
      <c r="AJ37" s="15"/>
      <c r="AK37" s="16" t="str">
        <f>IF(AJ37*15=0,"",AJ37*15)</f>
        <v/>
      </c>
      <c r="AL37" s="15"/>
      <c r="AM37" s="21"/>
      <c r="AN37" s="15"/>
      <c r="AO37" s="16" t="str">
        <f>IF(AN37*15=0,"",AN37*15)</f>
        <v/>
      </c>
      <c r="AP37" s="15"/>
      <c r="AQ37" s="16" t="str">
        <f>IF(AP37*15=0,"",AP37*15)</f>
        <v/>
      </c>
      <c r="AR37" s="15"/>
      <c r="AS37" s="21"/>
      <c r="AT37" s="15"/>
      <c r="AU37" s="16" t="str">
        <f>IF(AT37*15=0,"",AT37*15)</f>
        <v/>
      </c>
      <c r="AV37" s="15"/>
      <c r="AW37" s="16" t="str">
        <f>IF(AV37*15=0,"",AV37*15)</f>
        <v/>
      </c>
      <c r="AX37" s="15"/>
      <c r="AY37" s="17"/>
      <c r="AZ37" s="22">
        <f t="shared" si="61"/>
        <v>1</v>
      </c>
      <c r="BA37" s="16">
        <f t="shared" si="62"/>
        <v>14</v>
      </c>
      <c r="BB37" s="23">
        <f t="shared" si="63"/>
        <v>2</v>
      </c>
      <c r="BC37" s="16">
        <f t="shared" si="64"/>
        <v>28</v>
      </c>
      <c r="BD37" s="23">
        <f t="shared" si="65"/>
        <v>3</v>
      </c>
      <c r="BE37" s="24">
        <f t="shared" si="66"/>
        <v>3</v>
      </c>
      <c r="BF37" s="25" t="s">
        <v>364</v>
      </c>
      <c r="BG37" s="26" t="s">
        <v>365</v>
      </c>
    </row>
    <row r="38" spans="1:59" s="27" customFormat="1" ht="15.75" customHeight="1" x14ac:dyDescent="0.2">
      <c r="A38" s="12" t="s">
        <v>113</v>
      </c>
      <c r="B38" s="29" t="s">
        <v>15</v>
      </c>
      <c r="C38" s="694" t="s">
        <v>114</v>
      </c>
      <c r="D38" s="15"/>
      <c r="E38" s="16" t="str">
        <f>IF(D38*15=0,"",D38*15)</f>
        <v/>
      </c>
      <c r="F38" s="15"/>
      <c r="G38" s="16" t="str">
        <f>IF(F38*15=0,"",F38*15)</f>
        <v/>
      </c>
      <c r="H38" s="15"/>
      <c r="I38" s="21"/>
      <c r="J38" s="15"/>
      <c r="K38" s="16" t="str">
        <f>IF(J38*15=0,"",J38*15)</f>
        <v/>
      </c>
      <c r="L38" s="15"/>
      <c r="M38" s="16" t="str">
        <f>IF(L38*15=0,"",L38*15)</f>
        <v/>
      </c>
      <c r="N38" s="15"/>
      <c r="O38" s="21"/>
      <c r="P38" s="15"/>
      <c r="Q38" s="16" t="str">
        <f>IF(P38*15=0,"",P38*15)</f>
        <v/>
      </c>
      <c r="R38" s="15"/>
      <c r="S38" s="16" t="str">
        <f>IF(R38*15=0,"",R38*15)</f>
        <v/>
      </c>
      <c r="T38" s="15"/>
      <c r="U38" s="21"/>
      <c r="V38" s="15"/>
      <c r="W38" s="16" t="str">
        <f>IF(V38*15=0,"",V38*15)</f>
        <v/>
      </c>
      <c r="X38" s="15"/>
      <c r="Y38" s="16" t="str">
        <f>IF(X38*15=0,"",X38*15)</f>
        <v/>
      </c>
      <c r="Z38" s="15"/>
      <c r="AA38" s="21"/>
      <c r="AB38" s="15">
        <v>1</v>
      </c>
      <c r="AC38" s="16">
        <v>14</v>
      </c>
      <c r="AD38" s="15">
        <v>2</v>
      </c>
      <c r="AE38" s="16">
        <v>28</v>
      </c>
      <c r="AF38" s="15">
        <v>2</v>
      </c>
      <c r="AG38" s="695" t="s">
        <v>295</v>
      </c>
      <c r="AH38" s="15"/>
      <c r="AI38" s="16" t="str">
        <f>IF(AH38*15=0,"",AH38*15)</f>
        <v/>
      </c>
      <c r="AJ38" s="15"/>
      <c r="AK38" s="16" t="str">
        <f>IF(AJ38*15=0,"",AJ38*15)</f>
        <v/>
      </c>
      <c r="AL38" s="15"/>
      <c r="AM38" s="21"/>
      <c r="AN38" s="15"/>
      <c r="AO38" s="16" t="str">
        <f>IF(AN38*15=0,"",AN38*15)</f>
        <v/>
      </c>
      <c r="AP38" s="15"/>
      <c r="AQ38" s="16" t="str">
        <f>IF(AP38*15=0,"",AP38*15)</f>
        <v/>
      </c>
      <c r="AR38" s="15"/>
      <c r="AS38" s="21"/>
      <c r="AT38" s="15"/>
      <c r="AU38" s="16" t="str">
        <f>IF(AT38*15=0,"",AT38*15)</f>
        <v/>
      </c>
      <c r="AV38" s="15"/>
      <c r="AW38" s="16" t="str">
        <f>IF(AV38*15=0,"",AV38*15)</f>
        <v/>
      </c>
      <c r="AX38" s="15"/>
      <c r="AY38" s="17"/>
      <c r="AZ38" s="22">
        <f t="shared" si="61"/>
        <v>1</v>
      </c>
      <c r="BA38" s="16">
        <f t="shared" si="62"/>
        <v>14</v>
      </c>
      <c r="BB38" s="23">
        <f t="shared" si="63"/>
        <v>2</v>
      </c>
      <c r="BC38" s="16">
        <f t="shared" si="64"/>
        <v>28</v>
      </c>
      <c r="BD38" s="23">
        <f t="shared" si="65"/>
        <v>2</v>
      </c>
      <c r="BE38" s="24">
        <f t="shared" si="66"/>
        <v>3</v>
      </c>
      <c r="BF38" s="25" t="s">
        <v>364</v>
      </c>
      <c r="BG38" s="26" t="s">
        <v>365</v>
      </c>
    </row>
    <row r="39" spans="1:59" ht="15.75" customHeight="1" x14ac:dyDescent="0.2">
      <c r="A39" s="12" t="s">
        <v>115</v>
      </c>
      <c r="B39" s="29" t="s">
        <v>15</v>
      </c>
      <c r="C39" s="694" t="s">
        <v>621</v>
      </c>
      <c r="D39" s="15"/>
      <c r="E39" s="16" t="str">
        <f>IF(D39*15=0,"",D39*15)</f>
        <v/>
      </c>
      <c r="F39" s="15"/>
      <c r="G39" s="16" t="str">
        <f>IF(F39*15=0,"",F39*15)</f>
        <v/>
      </c>
      <c r="H39" s="15"/>
      <c r="I39" s="21"/>
      <c r="J39" s="15"/>
      <c r="K39" s="16" t="str">
        <f>IF(J39*15=0,"",J39*15)</f>
        <v/>
      </c>
      <c r="L39" s="15"/>
      <c r="M39" s="16" t="str">
        <f>IF(L39*15=0,"",L39*15)</f>
        <v/>
      </c>
      <c r="N39" s="15"/>
      <c r="O39" s="21"/>
      <c r="P39" s="15"/>
      <c r="Q39" s="16" t="str">
        <f>IF(P39*15=0,"",P39*15)</f>
        <v/>
      </c>
      <c r="R39" s="15"/>
      <c r="S39" s="16" t="str">
        <f>IF(R39*15=0,"",R39*15)</f>
        <v/>
      </c>
      <c r="T39" s="15"/>
      <c r="U39" s="21"/>
      <c r="V39" s="15"/>
      <c r="W39" s="16" t="str">
        <f>IF(V39*15=0,"",V39*15)</f>
        <v/>
      </c>
      <c r="X39" s="15"/>
      <c r="Y39" s="16" t="str">
        <f>IF(X39*15=0,"",X39*15)</f>
        <v/>
      </c>
      <c r="Z39" s="15"/>
      <c r="AA39" s="21"/>
      <c r="AB39" s="15"/>
      <c r="AC39" s="16" t="str">
        <f>IF(AB39*15=0,"",AB39*15)</f>
        <v/>
      </c>
      <c r="AD39" s="15"/>
      <c r="AE39" s="16" t="str">
        <f>IF(AD39*15=0,"",AD39*15)</f>
        <v/>
      </c>
      <c r="AF39" s="15"/>
      <c r="AG39" s="21"/>
      <c r="AH39" s="15"/>
      <c r="AI39" s="16" t="str">
        <f>IF(AH39*15=0,"",AH39*15)</f>
        <v/>
      </c>
      <c r="AJ39" s="15">
        <v>1</v>
      </c>
      <c r="AK39" s="16">
        <v>14</v>
      </c>
      <c r="AL39" s="15">
        <v>1</v>
      </c>
      <c r="AM39" s="695" t="s">
        <v>622</v>
      </c>
      <c r="AN39" s="15"/>
      <c r="AO39" s="16" t="str">
        <f>IF(AN39*15=0,"",AN39*15)</f>
        <v/>
      </c>
      <c r="AP39" s="15"/>
      <c r="AQ39" s="16" t="str">
        <f>IF(AP39*15=0,"",AP39*15)</f>
        <v/>
      </c>
      <c r="AR39" s="15"/>
      <c r="AS39" s="21"/>
      <c r="AT39" s="15"/>
      <c r="AU39" s="16" t="str">
        <f>IF(AT39*15=0,"",AT39*15)</f>
        <v/>
      </c>
      <c r="AV39" s="15"/>
      <c r="AW39" s="16" t="str">
        <f>IF(AV39*15=0,"",AV39*15)</f>
        <v/>
      </c>
      <c r="AX39" s="15"/>
      <c r="AY39" s="17"/>
      <c r="AZ39" s="22" t="str">
        <f t="shared" si="61"/>
        <v/>
      </c>
      <c r="BA39" s="16" t="str">
        <f t="shared" si="62"/>
        <v/>
      </c>
      <c r="BB39" s="23">
        <f t="shared" si="63"/>
        <v>1</v>
      </c>
      <c r="BC39" s="16">
        <f t="shared" si="64"/>
        <v>14</v>
      </c>
      <c r="BD39" s="23">
        <f t="shared" si="65"/>
        <v>1</v>
      </c>
      <c r="BE39" s="24">
        <f t="shared" si="66"/>
        <v>1</v>
      </c>
      <c r="BF39" s="25" t="s">
        <v>364</v>
      </c>
      <c r="BG39" s="26" t="s">
        <v>365</v>
      </c>
    </row>
    <row r="40" spans="1:59" s="27" customFormat="1" ht="15.75" customHeight="1" x14ac:dyDescent="0.2">
      <c r="A40" s="12" t="s">
        <v>320</v>
      </c>
      <c r="B40" s="29" t="s">
        <v>15</v>
      </c>
      <c r="C40" s="67" t="s">
        <v>322</v>
      </c>
      <c r="D40" s="15"/>
      <c r="E40" s="16" t="str">
        <f t="shared" ref="E40:E70" si="77">IF(D40*15=0,"",D40*15)</f>
        <v/>
      </c>
      <c r="F40" s="15"/>
      <c r="G40" s="16" t="str">
        <f t="shared" si="50"/>
        <v/>
      </c>
      <c r="H40" s="15"/>
      <c r="I40" s="21"/>
      <c r="J40" s="15">
        <v>1</v>
      </c>
      <c r="K40" s="16">
        <v>14</v>
      </c>
      <c r="L40" s="15">
        <v>1</v>
      </c>
      <c r="M40" s="16">
        <v>14</v>
      </c>
      <c r="N40" s="15">
        <v>2</v>
      </c>
      <c r="O40" s="21" t="s">
        <v>15</v>
      </c>
      <c r="P40" s="15"/>
      <c r="Q40" s="16" t="str">
        <f t="shared" si="67"/>
        <v/>
      </c>
      <c r="R40" s="15"/>
      <c r="S40" s="16" t="str">
        <f t="shared" si="68"/>
        <v/>
      </c>
      <c r="T40" s="15"/>
      <c r="U40" s="21"/>
      <c r="V40" s="15"/>
      <c r="W40" s="16" t="str">
        <f t="shared" si="71"/>
        <v/>
      </c>
      <c r="X40" s="15"/>
      <c r="Y40" s="16" t="str">
        <f t="shared" si="72"/>
        <v/>
      </c>
      <c r="Z40" s="15"/>
      <c r="AA40" s="21"/>
      <c r="AB40" s="15"/>
      <c r="AC40" s="16" t="str">
        <f t="shared" si="69"/>
        <v/>
      </c>
      <c r="AD40" s="15"/>
      <c r="AE40" s="16" t="str">
        <f t="shared" si="70"/>
        <v/>
      </c>
      <c r="AF40" s="15"/>
      <c r="AG40" s="21"/>
      <c r="AH40" s="15"/>
      <c r="AI40" s="16" t="str">
        <f t="shared" si="73"/>
        <v/>
      </c>
      <c r="AJ40" s="15"/>
      <c r="AK40" s="16" t="str">
        <f t="shared" si="74"/>
        <v/>
      </c>
      <c r="AL40" s="15"/>
      <c r="AM40" s="21"/>
      <c r="AN40" s="15"/>
      <c r="AO40" s="16" t="str">
        <f t="shared" si="57"/>
        <v/>
      </c>
      <c r="AP40" s="15"/>
      <c r="AQ40" s="16" t="str">
        <f t="shared" ref="AQ40:AQ42" si="78">IF(AP40*15=0,"",AP40*15)</f>
        <v/>
      </c>
      <c r="AR40" s="15"/>
      <c r="AS40" s="21"/>
      <c r="AT40" s="15"/>
      <c r="AU40" s="16" t="str">
        <f t="shared" si="59"/>
        <v/>
      </c>
      <c r="AV40" s="15"/>
      <c r="AW40" s="16" t="str">
        <f t="shared" si="60"/>
        <v/>
      </c>
      <c r="AX40" s="15"/>
      <c r="AY40" s="17"/>
      <c r="AZ40" s="22">
        <f t="shared" si="61"/>
        <v>1</v>
      </c>
      <c r="BA40" s="16">
        <f t="shared" si="62"/>
        <v>14</v>
      </c>
      <c r="BB40" s="23">
        <f t="shared" si="63"/>
        <v>1</v>
      </c>
      <c r="BC40" s="16">
        <f t="shared" si="64"/>
        <v>14</v>
      </c>
      <c r="BD40" s="23">
        <f t="shared" si="65"/>
        <v>2</v>
      </c>
      <c r="BE40" s="24">
        <f t="shared" si="66"/>
        <v>2</v>
      </c>
      <c r="BF40" s="25" t="s">
        <v>367</v>
      </c>
      <c r="BG40" s="26" t="s">
        <v>366</v>
      </c>
    </row>
    <row r="41" spans="1:59" ht="15.75" customHeight="1" x14ac:dyDescent="0.2">
      <c r="A41" s="12" t="s">
        <v>321</v>
      </c>
      <c r="B41" s="29" t="s">
        <v>15</v>
      </c>
      <c r="C41" s="67" t="s">
        <v>323</v>
      </c>
      <c r="D41" s="15"/>
      <c r="E41" s="16" t="str">
        <f t="shared" si="77"/>
        <v/>
      </c>
      <c r="F41" s="15"/>
      <c r="G41" s="16" t="str">
        <f t="shared" si="50"/>
        <v/>
      </c>
      <c r="H41" s="15"/>
      <c r="I41" s="21"/>
      <c r="J41" s="15"/>
      <c r="K41" s="16" t="str">
        <f t="shared" si="51"/>
        <v/>
      </c>
      <c r="L41" s="15"/>
      <c r="M41" s="16" t="str">
        <f t="shared" si="52"/>
        <v/>
      </c>
      <c r="N41" s="15"/>
      <c r="O41" s="21"/>
      <c r="P41" s="15">
        <v>1</v>
      </c>
      <c r="Q41" s="16">
        <v>14</v>
      </c>
      <c r="R41" s="15">
        <v>1</v>
      </c>
      <c r="S41" s="16">
        <v>14</v>
      </c>
      <c r="T41" s="15">
        <v>2</v>
      </c>
      <c r="U41" s="21" t="s">
        <v>15</v>
      </c>
      <c r="V41" s="15"/>
      <c r="W41" s="16" t="str">
        <f t="shared" si="71"/>
        <v/>
      </c>
      <c r="X41" s="15"/>
      <c r="Y41" s="16" t="str">
        <f t="shared" si="72"/>
        <v/>
      </c>
      <c r="Z41" s="15"/>
      <c r="AA41" s="21"/>
      <c r="AB41" s="15"/>
      <c r="AC41" s="16" t="str">
        <f t="shared" si="69"/>
        <v/>
      </c>
      <c r="AD41" s="15"/>
      <c r="AE41" s="16" t="str">
        <f t="shared" si="70"/>
        <v/>
      </c>
      <c r="AF41" s="15"/>
      <c r="AG41" s="21"/>
      <c r="AH41" s="15"/>
      <c r="AI41" s="16" t="str">
        <f t="shared" si="73"/>
        <v/>
      </c>
      <c r="AJ41" s="15"/>
      <c r="AK41" s="16" t="str">
        <f t="shared" si="74"/>
        <v/>
      </c>
      <c r="AL41" s="15"/>
      <c r="AM41" s="21"/>
      <c r="AN41" s="15"/>
      <c r="AO41" s="16" t="str">
        <f t="shared" si="57"/>
        <v/>
      </c>
      <c r="AP41" s="15"/>
      <c r="AQ41" s="16" t="str">
        <f t="shared" si="78"/>
        <v/>
      </c>
      <c r="AR41" s="15"/>
      <c r="AS41" s="21"/>
      <c r="AT41" s="15"/>
      <c r="AU41" s="16" t="str">
        <f t="shared" si="59"/>
        <v/>
      </c>
      <c r="AV41" s="15"/>
      <c r="AW41" s="16" t="str">
        <f t="shared" si="60"/>
        <v/>
      </c>
      <c r="AX41" s="15"/>
      <c r="AY41" s="17"/>
      <c r="AZ41" s="22">
        <f t="shared" si="61"/>
        <v>1</v>
      </c>
      <c r="BA41" s="16">
        <f t="shared" si="62"/>
        <v>14</v>
      </c>
      <c r="BB41" s="23">
        <f t="shared" si="63"/>
        <v>1</v>
      </c>
      <c r="BC41" s="16">
        <f t="shared" si="64"/>
        <v>14</v>
      </c>
      <c r="BD41" s="23">
        <f t="shared" si="65"/>
        <v>2</v>
      </c>
      <c r="BE41" s="24">
        <f t="shared" si="66"/>
        <v>2</v>
      </c>
      <c r="BF41" s="25" t="s">
        <v>367</v>
      </c>
      <c r="BG41" s="26" t="s">
        <v>366</v>
      </c>
    </row>
    <row r="42" spans="1:59" ht="15.75" customHeight="1" x14ac:dyDescent="0.2">
      <c r="A42" s="775" t="s">
        <v>331</v>
      </c>
      <c r="B42" s="29" t="s">
        <v>15</v>
      </c>
      <c r="C42" s="817" t="s">
        <v>116</v>
      </c>
      <c r="D42" s="15"/>
      <c r="E42" s="16" t="str">
        <f t="shared" si="77"/>
        <v/>
      </c>
      <c r="F42" s="15"/>
      <c r="G42" s="16" t="str">
        <f t="shared" si="50"/>
        <v/>
      </c>
      <c r="H42" s="15"/>
      <c r="I42" s="21"/>
      <c r="J42" s="15"/>
      <c r="K42" s="16" t="str">
        <f t="shared" si="51"/>
        <v/>
      </c>
      <c r="L42" s="15"/>
      <c r="M42" s="16" t="str">
        <f t="shared" si="52"/>
        <v/>
      </c>
      <c r="N42" s="15"/>
      <c r="O42" s="21"/>
      <c r="P42" s="15"/>
      <c r="Q42" s="16" t="str">
        <f t="shared" si="67"/>
        <v/>
      </c>
      <c r="R42" s="15"/>
      <c r="S42" s="16" t="str">
        <f t="shared" si="68"/>
        <v/>
      </c>
      <c r="T42" s="15"/>
      <c r="U42" s="21"/>
      <c r="V42" s="15">
        <v>1</v>
      </c>
      <c r="W42" s="16">
        <v>14</v>
      </c>
      <c r="X42" s="15">
        <v>3</v>
      </c>
      <c r="Y42" s="16">
        <v>42</v>
      </c>
      <c r="Z42" s="15">
        <v>4</v>
      </c>
      <c r="AA42" s="21" t="s">
        <v>89</v>
      </c>
      <c r="AB42" s="15"/>
      <c r="AC42" s="16"/>
      <c r="AD42" s="15"/>
      <c r="AE42" s="16"/>
      <c r="AF42" s="15"/>
      <c r="AG42" s="21"/>
      <c r="AH42" s="15"/>
      <c r="AI42" s="16"/>
      <c r="AJ42" s="15"/>
      <c r="AK42" s="16"/>
      <c r="AL42" s="15"/>
      <c r="AM42" s="21"/>
      <c r="AN42" s="15"/>
      <c r="AO42" s="16" t="str">
        <f t="shared" si="57"/>
        <v/>
      </c>
      <c r="AP42" s="15"/>
      <c r="AQ42" s="16" t="str">
        <f t="shared" si="78"/>
        <v/>
      </c>
      <c r="AR42" s="15"/>
      <c r="AS42" s="21"/>
      <c r="AT42" s="15"/>
      <c r="AU42" s="16" t="str">
        <f t="shared" si="59"/>
        <v/>
      </c>
      <c r="AV42" s="15"/>
      <c r="AW42" s="16" t="str">
        <f t="shared" si="60"/>
        <v/>
      </c>
      <c r="AX42" s="15"/>
      <c r="AY42" s="17"/>
      <c r="AZ42" s="22">
        <f t="shared" si="61"/>
        <v>1</v>
      </c>
      <c r="BA42" s="16">
        <f t="shared" si="62"/>
        <v>14</v>
      </c>
      <c r="BB42" s="23">
        <f t="shared" si="63"/>
        <v>3</v>
      </c>
      <c r="BC42" s="16">
        <f t="shared" si="64"/>
        <v>42</v>
      </c>
      <c r="BD42" s="23">
        <f t="shared" si="65"/>
        <v>4</v>
      </c>
      <c r="BE42" s="24">
        <f t="shared" si="66"/>
        <v>4</v>
      </c>
      <c r="BF42" s="25" t="s">
        <v>829</v>
      </c>
      <c r="BG42" s="573" t="s">
        <v>869</v>
      </c>
    </row>
    <row r="43" spans="1:59" ht="15.75" customHeight="1" x14ac:dyDescent="0.2">
      <c r="A43" s="775" t="s">
        <v>332</v>
      </c>
      <c r="B43" s="29" t="s">
        <v>15</v>
      </c>
      <c r="C43" s="817" t="s">
        <v>117</v>
      </c>
      <c r="D43" s="15"/>
      <c r="E43" s="16" t="str">
        <f t="shared" si="77"/>
        <v/>
      </c>
      <c r="F43" s="15"/>
      <c r="G43" s="16" t="str">
        <f t="shared" si="50"/>
        <v/>
      </c>
      <c r="H43" s="15"/>
      <c r="I43" s="21"/>
      <c r="J43" s="15"/>
      <c r="K43" s="16" t="str">
        <f t="shared" si="51"/>
        <v/>
      </c>
      <c r="L43" s="15"/>
      <c r="M43" s="16" t="str">
        <f t="shared" si="52"/>
        <v/>
      </c>
      <c r="N43" s="15"/>
      <c r="O43" s="21"/>
      <c r="P43" s="15"/>
      <c r="Q43" s="16" t="str">
        <f t="shared" si="67"/>
        <v/>
      </c>
      <c r="R43" s="15"/>
      <c r="S43" s="16" t="str">
        <f t="shared" si="68"/>
        <v/>
      </c>
      <c r="T43" s="15"/>
      <c r="U43" s="21"/>
      <c r="V43" s="15"/>
      <c r="W43" s="16" t="str">
        <f t="shared" si="71"/>
        <v/>
      </c>
      <c r="X43" s="15"/>
      <c r="Y43" s="16" t="str">
        <f t="shared" si="72"/>
        <v/>
      </c>
      <c r="Z43" s="15"/>
      <c r="AA43" s="21"/>
      <c r="AB43" s="15">
        <v>1</v>
      </c>
      <c r="AC43" s="16">
        <v>14</v>
      </c>
      <c r="AD43" s="15">
        <v>1</v>
      </c>
      <c r="AE43" s="16">
        <v>14</v>
      </c>
      <c r="AF43" s="15">
        <v>4</v>
      </c>
      <c r="AG43" s="21" t="s">
        <v>89</v>
      </c>
      <c r="AH43" s="15"/>
      <c r="AI43" s="16"/>
      <c r="AJ43" s="15"/>
      <c r="AK43" s="16"/>
      <c r="AL43" s="15"/>
      <c r="AM43" s="21"/>
      <c r="AN43" s="15"/>
      <c r="AO43" s="16"/>
      <c r="AP43" s="15"/>
      <c r="AQ43" s="16"/>
      <c r="AR43" s="15"/>
      <c r="AS43" s="21"/>
      <c r="AT43" s="15"/>
      <c r="AU43" s="16" t="str">
        <f t="shared" si="59"/>
        <v/>
      </c>
      <c r="AV43" s="15"/>
      <c r="AW43" s="16" t="str">
        <f t="shared" si="60"/>
        <v/>
      </c>
      <c r="AX43" s="15"/>
      <c r="AY43" s="17"/>
      <c r="AZ43" s="22">
        <f t="shared" si="61"/>
        <v>1</v>
      </c>
      <c r="BA43" s="16">
        <f t="shared" si="62"/>
        <v>14</v>
      </c>
      <c r="BB43" s="23">
        <f t="shared" si="63"/>
        <v>1</v>
      </c>
      <c r="BC43" s="16">
        <f t="shared" si="64"/>
        <v>14</v>
      </c>
      <c r="BD43" s="23">
        <f t="shared" si="65"/>
        <v>4</v>
      </c>
      <c r="BE43" s="24">
        <f t="shared" si="66"/>
        <v>2</v>
      </c>
      <c r="BF43" s="25" t="s">
        <v>829</v>
      </c>
      <c r="BG43" s="573" t="s">
        <v>869</v>
      </c>
    </row>
    <row r="44" spans="1:59" ht="15.75" customHeight="1" x14ac:dyDescent="0.2">
      <c r="A44" s="28" t="s">
        <v>118</v>
      </c>
      <c r="B44" s="29" t="s">
        <v>15</v>
      </c>
      <c r="C44" s="68" t="s">
        <v>119</v>
      </c>
      <c r="D44" s="15"/>
      <c r="E44" s="16" t="str">
        <f t="shared" si="77"/>
        <v/>
      </c>
      <c r="F44" s="15"/>
      <c r="G44" s="16" t="str">
        <f t="shared" si="50"/>
        <v/>
      </c>
      <c r="H44" s="15"/>
      <c r="I44" s="21"/>
      <c r="J44" s="15"/>
      <c r="K44" s="16" t="str">
        <f t="shared" si="51"/>
        <v/>
      </c>
      <c r="L44" s="15"/>
      <c r="M44" s="16" t="str">
        <f t="shared" si="52"/>
        <v/>
      </c>
      <c r="N44" s="15"/>
      <c r="O44" s="21"/>
      <c r="P44" s="15"/>
      <c r="Q44" s="16" t="str">
        <f t="shared" si="67"/>
        <v/>
      </c>
      <c r="R44" s="15"/>
      <c r="S44" s="16" t="str">
        <f t="shared" si="68"/>
        <v/>
      </c>
      <c r="T44" s="15"/>
      <c r="U44" s="21"/>
      <c r="V44" s="15"/>
      <c r="W44" s="16" t="str">
        <f t="shared" si="71"/>
        <v/>
      </c>
      <c r="X44" s="15"/>
      <c r="Y44" s="16" t="str">
        <f t="shared" si="72"/>
        <v/>
      </c>
      <c r="Z44" s="15"/>
      <c r="AA44" s="21"/>
      <c r="AB44" s="15">
        <v>2</v>
      </c>
      <c r="AC44" s="16">
        <v>28</v>
      </c>
      <c r="AD44" s="15">
        <v>2</v>
      </c>
      <c r="AE44" s="16">
        <v>28</v>
      </c>
      <c r="AF44" s="15">
        <v>3</v>
      </c>
      <c r="AG44" s="21" t="s">
        <v>89</v>
      </c>
      <c r="AH44" s="15"/>
      <c r="AI44" s="16" t="str">
        <f t="shared" ref="AI44:AI53" si="79">IF(AH44*15=0,"",AH44*15)</f>
        <v/>
      </c>
      <c r="AJ44" s="15"/>
      <c r="AK44" s="16" t="str">
        <f t="shared" ref="AK44:AK53" si="80">IF(AJ44*15=0,"",AJ44*15)</f>
        <v/>
      </c>
      <c r="AL44" s="15"/>
      <c r="AM44" s="21"/>
      <c r="AN44" s="15"/>
      <c r="AO44" s="16" t="str">
        <f t="shared" ref="AO44:AO70" si="81">IF(AN44*15=0,"",AN44*15)</f>
        <v/>
      </c>
      <c r="AP44" s="15"/>
      <c r="AQ44" s="16" t="str">
        <f t="shared" ref="AQ44:AQ54" si="82">IF(AP44*15=0,"",AP44*15)</f>
        <v/>
      </c>
      <c r="AR44" s="15"/>
      <c r="AS44" s="21"/>
      <c r="AT44" s="15"/>
      <c r="AU44" s="16" t="str">
        <f t="shared" si="59"/>
        <v/>
      </c>
      <c r="AV44" s="15"/>
      <c r="AW44" s="16" t="str">
        <f t="shared" si="60"/>
        <v/>
      </c>
      <c r="AX44" s="15"/>
      <c r="AY44" s="17"/>
      <c r="AZ44" s="22">
        <f t="shared" si="61"/>
        <v>2</v>
      </c>
      <c r="BA44" s="16">
        <f t="shared" si="62"/>
        <v>28</v>
      </c>
      <c r="BB44" s="23">
        <f t="shared" si="63"/>
        <v>2</v>
      </c>
      <c r="BC44" s="16">
        <f t="shared" si="64"/>
        <v>28</v>
      </c>
      <c r="BD44" s="23">
        <f t="shared" si="65"/>
        <v>3</v>
      </c>
      <c r="BE44" s="24">
        <f t="shared" si="66"/>
        <v>4</v>
      </c>
      <c r="BF44" s="25" t="s">
        <v>830</v>
      </c>
      <c r="BG44" s="26" t="s">
        <v>442</v>
      </c>
    </row>
    <row r="45" spans="1:59" ht="15.75" customHeight="1" x14ac:dyDescent="0.2">
      <c r="A45" s="28" t="s">
        <v>120</v>
      </c>
      <c r="B45" s="29" t="s">
        <v>15</v>
      </c>
      <c r="C45" s="68" t="s">
        <v>121</v>
      </c>
      <c r="D45" s="15"/>
      <c r="E45" s="16" t="str">
        <f t="shared" si="77"/>
        <v/>
      </c>
      <c r="F45" s="15"/>
      <c r="G45" s="16" t="str">
        <f t="shared" si="50"/>
        <v/>
      </c>
      <c r="H45" s="15"/>
      <c r="I45" s="21"/>
      <c r="J45" s="15"/>
      <c r="K45" s="16" t="str">
        <f t="shared" si="51"/>
        <v/>
      </c>
      <c r="L45" s="15"/>
      <c r="M45" s="16" t="str">
        <f t="shared" si="52"/>
        <v/>
      </c>
      <c r="N45" s="15"/>
      <c r="O45" s="21"/>
      <c r="P45" s="15"/>
      <c r="Q45" s="16" t="str">
        <f t="shared" si="67"/>
        <v/>
      </c>
      <c r="R45" s="15"/>
      <c r="S45" s="16" t="str">
        <f t="shared" si="68"/>
        <v/>
      </c>
      <c r="T45" s="15"/>
      <c r="U45" s="21"/>
      <c r="V45" s="15"/>
      <c r="W45" s="16" t="str">
        <f t="shared" si="71"/>
        <v/>
      </c>
      <c r="X45" s="15"/>
      <c r="Y45" s="16" t="str">
        <f t="shared" si="72"/>
        <v/>
      </c>
      <c r="Z45" s="15"/>
      <c r="AA45" s="21"/>
      <c r="AB45" s="15"/>
      <c r="AC45" s="16" t="str">
        <f t="shared" ref="AC45:AC66" si="83">IF(AB45*15=0,"",AB45*15)</f>
        <v/>
      </c>
      <c r="AD45" s="15"/>
      <c r="AE45" s="16" t="str">
        <f t="shared" ref="AE45:AE66" si="84">IF(AD45*15=0,"",AD45*15)</f>
        <v/>
      </c>
      <c r="AF45" s="15"/>
      <c r="AG45" s="21"/>
      <c r="AH45" s="15">
        <v>1</v>
      </c>
      <c r="AI45" s="16">
        <v>14</v>
      </c>
      <c r="AJ45" s="15">
        <v>1</v>
      </c>
      <c r="AK45" s="16">
        <v>14</v>
      </c>
      <c r="AL45" s="15">
        <v>3</v>
      </c>
      <c r="AM45" s="21" t="s">
        <v>89</v>
      </c>
      <c r="AN45" s="15"/>
      <c r="AO45" s="16" t="str">
        <f t="shared" si="81"/>
        <v/>
      </c>
      <c r="AP45" s="15"/>
      <c r="AQ45" s="16" t="str">
        <f t="shared" si="82"/>
        <v/>
      </c>
      <c r="AR45" s="15"/>
      <c r="AS45" s="21"/>
      <c r="AT45" s="15"/>
      <c r="AU45" s="16" t="str">
        <f t="shared" si="59"/>
        <v/>
      </c>
      <c r="AV45" s="15"/>
      <c r="AW45" s="16" t="str">
        <f t="shared" si="60"/>
        <v/>
      </c>
      <c r="AX45" s="15"/>
      <c r="AY45" s="17"/>
      <c r="AZ45" s="22">
        <f t="shared" si="61"/>
        <v>1</v>
      </c>
      <c r="BA45" s="16">
        <f t="shared" si="62"/>
        <v>14</v>
      </c>
      <c r="BB45" s="23">
        <f t="shared" si="63"/>
        <v>1</v>
      </c>
      <c r="BC45" s="16">
        <f t="shared" si="64"/>
        <v>14</v>
      </c>
      <c r="BD45" s="23">
        <f t="shared" si="65"/>
        <v>3</v>
      </c>
      <c r="BE45" s="24">
        <f t="shared" si="66"/>
        <v>2</v>
      </c>
      <c r="BF45" s="943" t="s">
        <v>906</v>
      </c>
      <c r="BG45" s="26" t="s">
        <v>443</v>
      </c>
    </row>
    <row r="46" spans="1:59" ht="15.75" customHeight="1" x14ac:dyDescent="0.2">
      <c r="A46" s="28" t="s">
        <v>601</v>
      </c>
      <c r="B46" s="440" t="s">
        <v>15</v>
      </c>
      <c r="C46" s="68" t="s">
        <v>122</v>
      </c>
      <c r="D46" s="15"/>
      <c r="E46" s="16" t="str">
        <f t="shared" si="77"/>
        <v/>
      </c>
      <c r="F46" s="15"/>
      <c r="G46" s="16" t="str">
        <f t="shared" si="50"/>
        <v/>
      </c>
      <c r="H46" s="15"/>
      <c r="I46" s="21"/>
      <c r="J46" s="15"/>
      <c r="K46" s="16" t="str">
        <f t="shared" si="51"/>
        <v/>
      </c>
      <c r="L46" s="15"/>
      <c r="M46" s="16" t="str">
        <f t="shared" si="52"/>
        <v/>
      </c>
      <c r="N46" s="15"/>
      <c r="O46" s="21"/>
      <c r="P46" s="15"/>
      <c r="Q46" s="16" t="str">
        <f t="shared" si="67"/>
        <v/>
      </c>
      <c r="R46" s="15"/>
      <c r="S46" s="16" t="str">
        <f t="shared" si="68"/>
        <v/>
      </c>
      <c r="T46" s="15"/>
      <c r="U46" s="21"/>
      <c r="V46" s="15"/>
      <c r="W46" s="16" t="str">
        <f t="shared" si="71"/>
        <v/>
      </c>
      <c r="X46" s="15"/>
      <c r="Y46" s="16" t="str">
        <f t="shared" si="72"/>
        <v/>
      </c>
      <c r="Z46" s="15"/>
      <c r="AA46" s="21"/>
      <c r="AB46" s="15"/>
      <c r="AC46" s="16" t="str">
        <f t="shared" si="83"/>
        <v/>
      </c>
      <c r="AD46" s="15"/>
      <c r="AE46" s="16" t="str">
        <f t="shared" si="84"/>
        <v/>
      </c>
      <c r="AF46" s="15"/>
      <c r="AG46" s="21"/>
      <c r="AH46" s="15"/>
      <c r="AI46" s="16" t="str">
        <f t="shared" si="79"/>
        <v/>
      </c>
      <c r="AJ46" s="15"/>
      <c r="AK46" s="16" t="str">
        <f t="shared" si="80"/>
        <v/>
      </c>
      <c r="AL46" s="15"/>
      <c r="AM46" s="21"/>
      <c r="AN46" s="15">
        <v>1</v>
      </c>
      <c r="AO46" s="16">
        <v>14</v>
      </c>
      <c r="AP46" s="15">
        <v>3</v>
      </c>
      <c r="AQ46" s="16">
        <v>42</v>
      </c>
      <c r="AR46" s="15">
        <v>4</v>
      </c>
      <c r="AS46" s="21" t="s">
        <v>89</v>
      </c>
      <c r="AT46" s="15"/>
      <c r="AU46" s="16" t="str">
        <f t="shared" si="59"/>
        <v/>
      </c>
      <c r="AV46" s="15"/>
      <c r="AW46" s="16" t="str">
        <f t="shared" si="60"/>
        <v/>
      </c>
      <c r="AX46" s="15"/>
      <c r="AY46" s="17"/>
      <c r="AZ46" s="22">
        <f t="shared" si="61"/>
        <v>1</v>
      </c>
      <c r="BA46" s="16">
        <f t="shared" si="62"/>
        <v>14</v>
      </c>
      <c r="BB46" s="23">
        <f t="shared" si="63"/>
        <v>3</v>
      </c>
      <c r="BC46" s="16">
        <f t="shared" si="64"/>
        <v>42</v>
      </c>
      <c r="BD46" s="23">
        <f t="shared" si="65"/>
        <v>4</v>
      </c>
      <c r="BE46" s="24">
        <f t="shared" si="66"/>
        <v>4</v>
      </c>
      <c r="BF46" s="943" t="s">
        <v>906</v>
      </c>
      <c r="BG46" s="26" t="s">
        <v>615</v>
      </c>
    </row>
    <row r="47" spans="1:59" ht="15.75" customHeight="1" x14ac:dyDescent="0.2">
      <c r="A47" s="775" t="s">
        <v>602</v>
      </c>
      <c r="B47" s="440" t="s">
        <v>15</v>
      </c>
      <c r="C47" s="817" t="s">
        <v>123</v>
      </c>
      <c r="D47" s="15"/>
      <c r="E47" s="16" t="str">
        <f t="shared" si="77"/>
        <v/>
      </c>
      <c r="F47" s="15"/>
      <c r="G47" s="16" t="str">
        <f t="shared" si="50"/>
        <v/>
      </c>
      <c r="H47" s="15"/>
      <c r="I47" s="21"/>
      <c r="J47" s="15"/>
      <c r="K47" s="16" t="str">
        <f t="shared" si="51"/>
        <v/>
      </c>
      <c r="L47" s="15"/>
      <c r="M47" s="16" t="str">
        <f t="shared" si="52"/>
        <v/>
      </c>
      <c r="N47" s="15"/>
      <c r="O47" s="21"/>
      <c r="P47" s="15"/>
      <c r="Q47" s="16" t="str">
        <f t="shared" si="67"/>
        <v/>
      </c>
      <c r="R47" s="15"/>
      <c r="S47" s="16" t="str">
        <f t="shared" si="68"/>
        <v/>
      </c>
      <c r="T47" s="15"/>
      <c r="U47" s="21"/>
      <c r="V47" s="15"/>
      <c r="W47" s="16" t="str">
        <f t="shared" si="71"/>
        <v/>
      </c>
      <c r="X47" s="15"/>
      <c r="Y47" s="16" t="str">
        <f t="shared" si="72"/>
        <v/>
      </c>
      <c r="Z47" s="15"/>
      <c r="AA47" s="21"/>
      <c r="AB47" s="15"/>
      <c r="AC47" s="16" t="str">
        <f t="shared" si="83"/>
        <v/>
      </c>
      <c r="AD47" s="15"/>
      <c r="AE47" s="16" t="str">
        <f t="shared" si="84"/>
        <v/>
      </c>
      <c r="AF47" s="15"/>
      <c r="AG47" s="21"/>
      <c r="AH47" s="15"/>
      <c r="AI47" s="16" t="str">
        <f t="shared" si="79"/>
        <v/>
      </c>
      <c r="AJ47" s="15"/>
      <c r="AK47" s="16" t="str">
        <f t="shared" si="80"/>
        <v/>
      </c>
      <c r="AL47" s="15"/>
      <c r="AM47" s="21"/>
      <c r="AN47" s="15"/>
      <c r="AO47" s="16" t="str">
        <f t="shared" si="81"/>
        <v/>
      </c>
      <c r="AP47" s="15"/>
      <c r="AQ47" s="16" t="str">
        <f t="shared" si="82"/>
        <v/>
      </c>
      <c r="AR47" s="15"/>
      <c r="AS47" s="21"/>
      <c r="AT47" s="15">
        <v>1</v>
      </c>
      <c r="AU47" s="16">
        <v>10</v>
      </c>
      <c r="AV47" s="15">
        <v>3</v>
      </c>
      <c r="AW47" s="16">
        <v>30</v>
      </c>
      <c r="AX47" s="15">
        <v>3</v>
      </c>
      <c r="AY47" s="17" t="s">
        <v>89</v>
      </c>
      <c r="AZ47" s="22">
        <f t="shared" si="16"/>
        <v>1</v>
      </c>
      <c r="BA47" s="16">
        <v>10</v>
      </c>
      <c r="BB47" s="23">
        <f t="shared" si="17"/>
        <v>3</v>
      </c>
      <c r="BC47" s="16">
        <v>30</v>
      </c>
      <c r="BD47" s="23">
        <f t="shared" si="18"/>
        <v>3</v>
      </c>
      <c r="BE47" s="24">
        <f t="shared" si="19"/>
        <v>4</v>
      </c>
      <c r="BF47" s="943" t="s">
        <v>906</v>
      </c>
      <c r="BG47" s="436" t="s">
        <v>615</v>
      </c>
    </row>
    <row r="48" spans="1:59" ht="15.75" customHeight="1" x14ac:dyDescent="0.2">
      <c r="A48" s="28" t="s">
        <v>125</v>
      </c>
      <c r="B48" s="440" t="s">
        <v>15</v>
      </c>
      <c r="C48" s="14" t="s">
        <v>126</v>
      </c>
      <c r="D48" s="15"/>
      <c r="E48" s="16" t="str">
        <f t="shared" si="77"/>
        <v/>
      </c>
      <c r="F48" s="15"/>
      <c r="G48" s="16" t="str">
        <f t="shared" si="50"/>
        <v/>
      </c>
      <c r="H48" s="15"/>
      <c r="I48" s="21"/>
      <c r="J48" s="15"/>
      <c r="K48" s="16" t="str">
        <f t="shared" si="51"/>
        <v/>
      </c>
      <c r="L48" s="15"/>
      <c r="M48" s="16" t="str">
        <f t="shared" si="52"/>
        <v/>
      </c>
      <c r="N48" s="15"/>
      <c r="O48" s="21"/>
      <c r="P48" s="15"/>
      <c r="Q48" s="16" t="str">
        <f t="shared" si="67"/>
        <v/>
      </c>
      <c r="R48" s="15"/>
      <c r="S48" s="16" t="str">
        <f t="shared" si="68"/>
        <v/>
      </c>
      <c r="T48" s="15"/>
      <c r="U48" s="21"/>
      <c r="V48" s="15"/>
      <c r="W48" s="16" t="str">
        <f t="shared" si="71"/>
        <v/>
      </c>
      <c r="X48" s="15"/>
      <c r="Y48" s="16" t="str">
        <f t="shared" si="72"/>
        <v/>
      </c>
      <c r="Z48" s="15"/>
      <c r="AA48" s="21"/>
      <c r="AB48" s="15">
        <v>1</v>
      </c>
      <c r="AC48" s="16">
        <v>14</v>
      </c>
      <c r="AD48" s="15">
        <v>1</v>
      </c>
      <c r="AE48" s="16">
        <v>14</v>
      </c>
      <c r="AF48" s="15">
        <v>2</v>
      </c>
      <c r="AG48" s="21" t="s">
        <v>15</v>
      </c>
      <c r="AH48" s="15"/>
      <c r="AI48" s="16" t="str">
        <f t="shared" si="79"/>
        <v/>
      </c>
      <c r="AJ48" s="15"/>
      <c r="AK48" s="16" t="str">
        <f t="shared" si="80"/>
        <v/>
      </c>
      <c r="AL48" s="15"/>
      <c r="AM48" s="21"/>
      <c r="AN48" s="15"/>
      <c r="AO48" s="16" t="str">
        <f t="shared" si="81"/>
        <v/>
      </c>
      <c r="AP48" s="15"/>
      <c r="AQ48" s="16" t="str">
        <f t="shared" si="82"/>
        <v/>
      </c>
      <c r="AR48" s="15"/>
      <c r="AS48" s="21"/>
      <c r="AT48" s="15"/>
      <c r="AU48" s="16" t="str">
        <f t="shared" si="59"/>
        <v/>
      </c>
      <c r="AV48" s="15"/>
      <c r="AW48" s="16" t="str">
        <f t="shared" si="60"/>
        <v/>
      </c>
      <c r="AX48" s="15"/>
      <c r="AY48" s="17"/>
      <c r="AZ48" s="22">
        <f t="shared" si="16"/>
        <v>1</v>
      </c>
      <c r="BA48" s="16">
        <f t="shared" si="21"/>
        <v>14</v>
      </c>
      <c r="BB48" s="23">
        <f t="shared" si="17"/>
        <v>1</v>
      </c>
      <c r="BC48" s="16">
        <f t="shared" si="38"/>
        <v>14</v>
      </c>
      <c r="BD48" s="23">
        <f t="shared" si="18"/>
        <v>2</v>
      </c>
      <c r="BE48" s="24">
        <f t="shared" si="19"/>
        <v>2</v>
      </c>
      <c r="BF48" s="25" t="s">
        <v>604</v>
      </c>
      <c r="BG48" s="944" t="s">
        <v>614</v>
      </c>
    </row>
    <row r="49" spans="1:59" ht="15.75" customHeight="1" x14ac:dyDescent="0.2">
      <c r="A49" s="28" t="s">
        <v>127</v>
      </c>
      <c r="B49" s="29" t="s">
        <v>15</v>
      </c>
      <c r="C49" s="14" t="s">
        <v>128</v>
      </c>
      <c r="D49" s="15"/>
      <c r="E49" s="16" t="str">
        <f t="shared" si="77"/>
        <v/>
      </c>
      <c r="F49" s="15"/>
      <c r="G49" s="16" t="str">
        <f t="shared" si="50"/>
        <v/>
      </c>
      <c r="H49" s="15"/>
      <c r="I49" s="21"/>
      <c r="J49" s="15"/>
      <c r="K49" s="16" t="str">
        <f t="shared" si="51"/>
        <v/>
      </c>
      <c r="L49" s="15"/>
      <c r="M49" s="16" t="str">
        <f t="shared" si="52"/>
        <v/>
      </c>
      <c r="N49" s="15"/>
      <c r="O49" s="21"/>
      <c r="P49" s="15"/>
      <c r="Q49" s="16" t="str">
        <f t="shared" si="67"/>
        <v/>
      </c>
      <c r="R49" s="15"/>
      <c r="S49" s="16" t="str">
        <f t="shared" si="68"/>
        <v/>
      </c>
      <c r="T49" s="15"/>
      <c r="U49" s="21"/>
      <c r="V49" s="15"/>
      <c r="W49" s="16" t="str">
        <f t="shared" si="71"/>
        <v/>
      </c>
      <c r="X49" s="15"/>
      <c r="Y49" s="16" t="str">
        <f t="shared" si="72"/>
        <v/>
      </c>
      <c r="Z49" s="15"/>
      <c r="AA49" s="21"/>
      <c r="AB49" s="15"/>
      <c r="AC49" s="16" t="str">
        <f t="shared" si="83"/>
        <v/>
      </c>
      <c r="AD49" s="15"/>
      <c r="AE49" s="16" t="str">
        <f t="shared" si="84"/>
        <v/>
      </c>
      <c r="AF49" s="15"/>
      <c r="AG49" s="21"/>
      <c r="AH49" s="15">
        <v>1</v>
      </c>
      <c r="AI49" s="16">
        <v>14</v>
      </c>
      <c r="AJ49" s="15">
        <v>1</v>
      </c>
      <c r="AK49" s="16">
        <v>14</v>
      </c>
      <c r="AL49" s="15">
        <v>2</v>
      </c>
      <c r="AM49" s="21" t="s">
        <v>15</v>
      </c>
      <c r="AN49" s="15"/>
      <c r="AO49" s="16" t="str">
        <f t="shared" si="81"/>
        <v/>
      </c>
      <c r="AP49" s="15"/>
      <c r="AQ49" s="16" t="str">
        <f t="shared" si="82"/>
        <v/>
      </c>
      <c r="AR49" s="15"/>
      <c r="AS49" s="21"/>
      <c r="AT49" s="15"/>
      <c r="AU49" s="16" t="str">
        <f t="shared" si="59"/>
        <v/>
      </c>
      <c r="AV49" s="15"/>
      <c r="AW49" s="16" t="str">
        <f t="shared" si="60"/>
        <v/>
      </c>
      <c r="AX49" s="15"/>
      <c r="AY49" s="17"/>
      <c r="AZ49" s="22">
        <f t="shared" si="16"/>
        <v>1</v>
      </c>
      <c r="BA49" s="16">
        <f t="shared" si="21"/>
        <v>14</v>
      </c>
      <c r="BB49" s="23">
        <f t="shared" si="17"/>
        <v>1</v>
      </c>
      <c r="BC49" s="16">
        <f t="shared" si="38"/>
        <v>14</v>
      </c>
      <c r="BD49" s="23">
        <f t="shared" si="18"/>
        <v>2</v>
      </c>
      <c r="BE49" s="24">
        <f t="shared" si="19"/>
        <v>2</v>
      </c>
      <c r="BF49" s="25" t="s">
        <v>604</v>
      </c>
      <c r="BG49" s="944" t="s">
        <v>614</v>
      </c>
    </row>
    <row r="50" spans="1:59" ht="15.75" customHeight="1" x14ac:dyDescent="0.25">
      <c r="A50" s="28" t="s">
        <v>129</v>
      </c>
      <c r="B50" s="29" t="s">
        <v>34</v>
      </c>
      <c r="C50" s="30" t="s">
        <v>130</v>
      </c>
      <c r="D50" s="15"/>
      <c r="E50" s="16" t="str">
        <f t="shared" si="77"/>
        <v/>
      </c>
      <c r="F50" s="15"/>
      <c r="G50" s="16" t="str">
        <f t="shared" si="50"/>
        <v/>
      </c>
      <c r="H50" s="15"/>
      <c r="I50" s="21"/>
      <c r="J50" s="69"/>
      <c r="K50" s="16">
        <v>4</v>
      </c>
      <c r="L50" s="15">
        <v>2</v>
      </c>
      <c r="M50" s="16">
        <v>24</v>
      </c>
      <c r="N50" s="15">
        <v>1</v>
      </c>
      <c r="O50" s="21" t="s">
        <v>71</v>
      </c>
      <c r="P50" s="15"/>
      <c r="Q50" s="16" t="str">
        <f t="shared" si="67"/>
        <v/>
      </c>
      <c r="R50" s="15"/>
      <c r="S50" s="16" t="str">
        <f t="shared" si="68"/>
        <v/>
      </c>
      <c r="T50" s="15"/>
      <c r="U50" s="21"/>
      <c r="V50" s="15"/>
      <c r="W50" s="16" t="str">
        <f t="shared" si="71"/>
        <v/>
      </c>
      <c r="X50" s="15"/>
      <c r="Y50" s="16" t="str">
        <f t="shared" si="72"/>
        <v/>
      </c>
      <c r="Z50" s="15"/>
      <c r="AA50" s="21"/>
      <c r="AB50" s="15"/>
      <c r="AC50" s="16" t="str">
        <f t="shared" si="83"/>
        <v/>
      </c>
      <c r="AD50" s="15"/>
      <c r="AE50" s="16" t="str">
        <f t="shared" si="84"/>
        <v/>
      </c>
      <c r="AF50" s="15"/>
      <c r="AG50" s="21"/>
      <c r="AH50" s="15"/>
      <c r="AI50" s="16" t="str">
        <f t="shared" si="79"/>
        <v/>
      </c>
      <c r="AJ50" s="15"/>
      <c r="AK50" s="16" t="str">
        <f t="shared" si="80"/>
        <v/>
      </c>
      <c r="AL50" s="15"/>
      <c r="AM50" s="21"/>
      <c r="AN50" s="15"/>
      <c r="AO50" s="16" t="str">
        <f t="shared" si="81"/>
        <v/>
      </c>
      <c r="AP50" s="15"/>
      <c r="AQ50" s="16" t="str">
        <f t="shared" si="82"/>
        <v/>
      </c>
      <c r="AR50" s="15"/>
      <c r="AS50" s="21"/>
      <c r="AT50" s="15"/>
      <c r="AU50" s="16" t="str">
        <f t="shared" si="59"/>
        <v/>
      </c>
      <c r="AV50" s="15"/>
      <c r="AW50" s="16" t="str">
        <f t="shared" si="60"/>
        <v/>
      </c>
      <c r="AX50" s="15"/>
      <c r="AY50" s="17"/>
      <c r="AZ50" s="22" t="str">
        <f t="shared" si="16"/>
        <v/>
      </c>
      <c r="BA50" s="16">
        <v>4</v>
      </c>
      <c r="BB50" s="23">
        <f t="shared" si="17"/>
        <v>2</v>
      </c>
      <c r="BC50" s="16">
        <v>24</v>
      </c>
      <c r="BD50" s="23">
        <f t="shared" si="18"/>
        <v>1</v>
      </c>
      <c r="BE50" s="24">
        <f t="shared" si="19"/>
        <v>2</v>
      </c>
      <c r="BF50" s="25" t="s">
        <v>333</v>
      </c>
      <c r="BG50" s="26" t="s">
        <v>363</v>
      </c>
    </row>
    <row r="51" spans="1:59" ht="15.75" customHeight="1" x14ac:dyDescent="0.25">
      <c r="A51" s="28" t="s">
        <v>131</v>
      </c>
      <c r="B51" s="29" t="s">
        <v>34</v>
      </c>
      <c r="C51" s="30" t="s">
        <v>132</v>
      </c>
      <c r="D51" s="15"/>
      <c r="E51" s="16" t="str">
        <f t="shared" si="77"/>
        <v/>
      </c>
      <c r="F51" s="15"/>
      <c r="G51" s="16" t="str">
        <f t="shared" si="50"/>
        <v/>
      </c>
      <c r="H51" s="15"/>
      <c r="I51" s="21"/>
      <c r="J51" s="15"/>
      <c r="K51" s="16" t="str">
        <f t="shared" si="51"/>
        <v/>
      </c>
      <c r="L51" s="15"/>
      <c r="M51" s="16" t="str">
        <f t="shared" si="52"/>
        <v/>
      </c>
      <c r="N51" s="15"/>
      <c r="O51" s="21"/>
      <c r="P51" s="69"/>
      <c r="Q51" s="16">
        <v>4</v>
      </c>
      <c r="R51" s="15">
        <v>2</v>
      </c>
      <c r="S51" s="16">
        <v>24</v>
      </c>
      <c r="T51" s="15">
        <v>1</v>
      </c>
      <c r="U51" s="21" t="s">
        <v>71</v>
      </c>
      <c r="V51" s="15"/>
      <c r="W51" s="16" t="str">
        <f t="shared" si="71"/>
        <v/>
      </c>
      <c r="X51" s="15"/>
      <c r="Y51" s="16" t="str">
        <f t="shared" si="72"/>
        <v/>
      </c>
      <c r="Z51" s="15"/>
      <c r="AA51" s="21"/>
      <c r="AB51" s="15"/>
      <c r="AC51" s="16" t="str">
        <f t="shared" si="83"/>
        <v/>
      </c>
      <c r="AD51" s="15"/>
      <c r="AE51" s="16" t="str">
        <f t="shared" si="84"/>
        <v/>
      </c>
      <c r="AF51" s="15"/>
      <c r="AG51" s="21"/>
      <c r="AH51" s="15"/>
      <c r="AI51" s="16" t="str">
        <f t="shared" si="79"/>
        <v/>
      </c>
      <c r="AJ51" s="15"/>
      <c r="AK51" s="16" t="str">
        <f t="shared" si="80"/>
        <v/>
      </c>
      <c r="AL51" s="15"/>
      <c r="AM51" s="21"/>
      <c r="AN51" s="15"/>
      <c r="AO51" s="16" t="str">
        <f t="shared" si="81"/>
        <v/>
      </c>
      <c r="AP51" s="15"/>
      <c r="AQ51" s="16" t="str">
        <f t="shared" si="82"/>
        <v/>
      </c>
      <c r="AR51" s="15"/>
      <c r="AS51" s="21"/>
      <c r="AT51" s="15"/>
      <c r="AU51" s="16" t="str">
        <f t="shared" si="59"/>
        <v/>
      </c>
      <c r="AV51" s="15"/>
      <c r="AW51" s="16" t="str">
        <f t="shared" si="60"/>
        <v/>
      </c>
      <c r="AX51" s="15"/>
      <c r="AY51" s="17"/>
      <c r="AZ51" s="22" t="str">
        <f t="shared" si="16"/>
        <v/>
      </c>
      <c r="BA51" s="16">
        <v>4</v>
      </c>
      <c r="BB51" s="23">
        <f t="shared" si="17"/>
        <v>2</v>
      </c>
      <c r="BC51" s="16">
        <v>24</v>
      </c>
      <c r="BD51" s="23">
        <f t="shared" si="18"/>
        <v>1</v>
      </c>
      <c r="BE51" s="24">
        <f t="shared" si="19"/>
        <v>2</v>
      </c>
      <c r="BF51" s="25" t="s">
        <v>333</v>
      </c>
      <c r="BG51" s="26" t="s">
        <v>363</v>
      </c>
    </row>
    <row r="52" spans="1:59" ht="15.75" customHeight="1" x14ac:dyDescent="0.25">
      <c r="A52" s="28" t="s">
        <v>133</v>
      </c>
      <c r="B52" s="29" t="s">
        <v>34</v>
      </c>
      <c r="C52" s="30" t="s">
        <v>134</v>
      </c>
      <c r="D52" s="15"/>
      <c r="E52" s="16" t="str">
        <f t="shared" si="77"/>
        <v/>
      </c>
      <c r="F52" s="15"/>
      <c r="G52" s="16" t="str">
        <f t="shared" si="50"/>
        <v/>
      </c>
      <c r="H52" s="15"/>
      <c r="I52" s="21"/>
      <c r="J52" s="15"/>
      <c r="K52" s="16" t="str">
        <f t="shared" si="51"/>
        <v/>
      </c>
      <c r="L52" s="15"/>
      <c r="M52" s="16" t="str">
        <f t="shared" si="52"/>
        <v/>
      </c>
      <c r="N52" s="15"/>
      <c r="O52" s="21"/>
      <c r="P52" s="15"/>
      <c r="Q52" s="16" t="str">
        <f t="shared" si="67"/>
        <v/>
      </c>
      <c r="R52" s="15"/>
      <c r="S52" s="16" t="str">
        <f t="shared" si="68"/>
        <v/>
      </c>
      <c r="T52" s="15"/>
      <c r="U52" s="21"/>
      <c r="V52" s="69"/>
      <c r="W52" s="16">
        <v>4</v>
      </c>
      <c r="X52" s="15">
        <v>2</v>
      </c>
      <c r="Y52" s="16">
        <v>24</v>
      </c>
      <c r="Z52" s="15">
        <v>1</v>
      </c>
      <c r="AA52" s="21" t="s">
        <v>71</v>
      </c>
      <c r="AB52" s="15"/>
      <c r="AC52" s="16" t="str">
        <f t="shared" si="83"/>
        <v/>
      </c>
      <c r="AD52" s="15"/>
      <c r="AE52" s="16" t="str">
        <f t="shared" si="84"/>
        <v/>
      </c>
      <c r="AF52" s="15"/>
      <c r="AG52" s="21"/>
      <c r="AH52" s="15"/>
      <c r="AI52" s="16" t="str">
        <f t="shared" si="79"/>
        <v/>
      </c>
      <c r="AJ52" s="15"/>
      <c r="AK52" s="16" t="str">
        <f t="shared" si="80"/>
        <v/>
      </c>
      <c r="AL52" s="15"/>
      <c r="AM52" s="21"/>
      <c r="AN52" s="15"/>
      <c r="AO52" s="16" t="str">
        <f t="shared" si="81"/>
        <v/>
      </c>
      <c r="AP52" s="15"/>
      <c r="AQ52" s="16" t="str">
        <f t="shared" si="82"/>
        <v/>
      </c>
      <c r="AR52" s="15"/>
      <c r="AS52" s="21"/>
      <c r="AT52" s="15"/>
      <c r="AU52" s="16" t="str">
        <f t="shared" si="59"/>
        <v/>
      </c>
      <c r="AV52" s="15"/>
      <c r="AW52" s="16" t="str">
        <f t="shared" si="60"/>
        <v/>
      </c>
      <c r="AX52" s="15"/>
      <c r="AY52" s="17"/>
      <c r="AZ52" s="22" t="str">
        <f t="shared" si="16"/>
        <v/>
      </c>
      <c r="BA52" s="16">
        <v>4</v>
      </c>
      <c r="BB52" s="23">
        <f t="shared" si="17"/>
        <v>2</v>
      </c>
      <c r="BC52" s="16">
        <v>24</v>
      </c>
      <c r="BD52" s="23">
        <f t="shared" si="18"/>
        <v>1</v>
      </c>
      <c r="BE52" s="24">
        <f t="shared" si="19"/>
        <v>2</v>
      </c>
      <c r="BF52" s="25" t="s">
        <v>333</v>
      </c>
      <c r="BG52" s="26" t="s">
        <v>363</v>
      </c>
    </row>
    <row r="53" spans="1:59" ht="15.75" customHeight="1" x14ac:dyDescent="0.2">
      <c r="A53" s="28" t="s">
        <v>135</v>
      </c>
      <c r="B53" s="29" t="s">
        <v>34</v>
      </c>
      <c r="C53" s="30" t="s">
        <v>136</v>
      </c>
      <c r="D53" s="15"/>
      <c r="E53" s="16" t="str">
        <f t="shared" si="77"/>
        <v/>
      </c>
      <c r="F53" s="15"/>
      <c r="G53" s="16" t="str">
        <f t="shared" si="50"/>
        <v/>
      </c>
      <c r="H53" s="15"/>
      <c r="I53" s="21"/>
      <c r="J53" s="15"/>
      <c r="K53" s="16" t="str">
        <f t="shared" si="51"/>
        <v/>
      </c>
      <c r="L53" s="15"/>
      <c r="M53" s="16" t="str">
        <f t="shared" si="52"/>
        <v/>
      </c>
      <c r="N53" s="15"/>
      <c r="O53" s="21"/>
      <c r="P53" s="15"/>
      <c r="Q53" s="16" t="str">
        <f t="shared" si="67"/>
        <v/>
      </c>
      <c r="R53" s="15"/>
      <c r="S53" s="16" t="str">
        <f t="shared" si="68"/>
        <v/>
      </c>
      <c r="T53" s="15"/>
      <c r="U53" s="21"/>
      <c r="V53" s="15"/>
      <c r="W53" s="16" t="str">
        <f t="shared" si="71"/>
        <v/>
      </c>
      <c r="X53" s="15"/>
      <c r="Y53" s="16" t="str">
        <f t="shared" si="72"/>
        <v/>
      </c>
      <c r="Z53" s="15"/>
      <c r="AA53" s="21"/>
      <c r="AB53" s="15"/>
      <c r="AC53" s="16">
        <v>4</v>
      </c>
      <c r="AD53" s="15">
        <v>2</v>
      </c>
      <c r="AE53" s="16">
        <v>24</v>
      </c>
      <c r="AF53" s="15">
        <v>1</v>
      </c>
      <c r="AG53" s="21" t="s">
        <v>71</v>
      </c>
      <c r="AH53" s="15"/>
      <c r="AI53" s="16" t="str">
        <f t="shared" si="79"/>
        <v/>
      </c>
      <c r="AJ53" s="15"/>
      <c r="AK53" s="16" t="str">
        <f t="shared" si="80"/>
        <v/>
      </c>
      <c r="AL53" s="15"/>
      <c r="AM53" s="21"/>
      <c r="AN53" s="15"/>
      <c r="AO53" s="16" t="str">
        <f t="shared" si="81"/>
        <v/>
      </c>
      <c r="AP53" s="15"/>
      <c r="AQ53" s="16" t="str">
        <f t="shared" si="82"/>
        <v/>
      </c>
      <c r="AR53" s="15"/>
      <c r="AS53" s="21"/>
      <c r="AT53" s="15"/>
      <c r="AU53" s="16" t="str">
        <f t="shared" si="59"/>
        <v/>
      </c>
      <c r="AV53" s="15"/>
      <c r="AW53" s="16" t="str">
        <f t="shared" si="60"/>
        <v/>
      </c>
      <c r="AX53" s="15"/>
      <c r="AY53" s="17"/>
      <c r="AZ53" s="22" t="str">
        <f t="shared" si="16"/>
        <v/>
      </c>
      <c r="BA53" s="16">
        <v>4</v>
      </c>
      <c r="BB53" s="23">
        <f t="shared" si="17"/>
        <v>2</v>
      </c>
      <c r="BC53" s="16">
        <v>24</v>
      </c>
      <c r="BD53" s="23">
        <f t="shared" si="18"/>
        <v>1</v>
      </c>
      <c r="BE53" s="24">
        <f t="shared" si="19"/>
        <v>2</v>
      </c>
      <c r="BF53" s="25" t="s">
        <v>333</v>
      </c>
      <c r="BG53" s="26" t="s">
        <v>363</v>
      </c>
    </row>
    <row r="54" spans="1:59" s="27" customFormat="1" ht="15.75" customHeight="1" x14ac:dyDescent="0.2">
      <c r="A54" s="28" t="s">
        <v>137</v>
      </c>
      <c r="B54" s="29" t="s">
        <v>34</v>
      </c>
      <c r="C54" s="30" t="s">
        <v>138</v>
      </c>
      <c r="D54" s="15"/>
      <c r="E54" s="16" t="str">
        <f t="shared" si="77"/>
        <v/>
      </c>
      <c r="F54" s="15"/>
      <c r="G54" s="16" t="str">
        <f t="shared" si="50"/>
        <v/>
      </c>
      <c r="H54" s="15"/>
      <c r="I54" s="21"/>
      <c r="J54" s="15"/>
      <c r="K54" s="16" t="str">
        <f t="shared" si="51"/>
        <v/>
      </c>
      <c r="L54" s="15"/>
      <c r="M54" s="16" t="str">
        <f t="shared" si="52"/>
        <v/>
      </c>
      <c r="N54" s="15"/>
      <c r="O54" s="21"/>
      <c r="P54" s="15"/>
      <c r="Q54" s="16" t="str">
        <f t="shared" si="67"/>
        <v/>
      </c>
      <c r="R54" s="15"/>
      <c r="S54" s="16" t="str">
        <f t="shared" si="68"/>
        <v/>
      </c>
      <c r="T54" s="15"/>
      <c r="U54" s="21"/>
      <c r="V54" s="15"/>
      <c r="W54" s="16" t="str">
        <f t="shared" si="71"/>
        <v/>
      </c>
      <c r="X54" s="15"/>
      <c r="Y54" s="16" t="str">
        <f t="shared" si="72"/>
        <v/>
      </c>
      <c r="Z54" s="15"/>
      <c r="AA54" s="21"/>
      <c r="AB54" s="15"/>
      <c r="AC54" s="16" t="str">
        <f t="shared" si="83"/>
        <v/>
      </c>
      <c r="AD54" s="15"/>
      <c r="AE54" s="16" t="str">
        <f t="shared" si="84"/>
        <v/>
      </c>
      <c r="AF54" s="15"/>
      <c r="AG54" s="21"/>
      <c r="AH54" s="15"/>
      <c r="AI54" s="16">
        <v>4</v>
      </c>
      <c r="AJ54" s="15">
        <v>2</v>
      </c>
      <c r="AK54" s="16">
        <v>24</v>
      </c>
      <c r="AL54" s="15">
        <v>1</v>
      </c>
      <c r="AM54" s="21" t="s">
        <v>71</v>
      </c>
      <c r="AN54" s="15"/>
      <c r="AO54" s="16" t="str">
        <f t="shared" si="81"/>
        <v/>
      </c>
      <c r="AP54" s="15"/>
      <c r="AQ54" s="16" t="str">
        <f t="shared" si="82"/>
        <v/>
      </c>
      <c r="AR54" s="15"/>
      <c r="AS54" s="21"/>
      <c r="AT54" s="15"/>
      <c r="AU54" s="16" t="str">
        <f t="shared" si="59"/>
        <v/>
      </c>
      <c r="AV54" s="15"/>
      <c r="AW54" s="16" t="str">
        <f t="shared" si="60"/>
        <v/>
      </c>
      <c r="AX54" s="15"/>
      <c r="AY54" s="17"/>
      <c r="AZ54" s="22" t="str">
        <f t="shared" si="16"/>
        <v/>
      </c>
      <c r="BA54" s="16">
        <v>4</v>
      </c>
      <c r="BB54" s="23">
        <f t="shared" si="17"/>
        <v>2</v>
      </c>
      <c r="BC54" s="16">
        <v>24</v>
      </c>
      <c r="BD54" s="23">
        <f t="shared" si="18"/>
        <v>1</v>
      </c>
      <c r="BE54" s="24">
        <f t="shared" si="19"/>
        <v>2</v>
      </c>
      <c r="BF54" s="25" t="s">
        <v>333</v>
      </c>
      <c r="BG54" s="944" t="s">
        <v>907</v>
      </c>
    </row>
    <row r="55" spans="1:59" ht="15.75" customHeight="1" x14ac:dyDescent="0.2">
      <c r="A55" s="12" t="s">
        <v>139</v>
      </c>
      <c r="B55" s="29" t="s">
        <v>15</v>
      </c>
      <c r="C55" s="30" t="s">
        <v>140</v>
      </c>
      <c r="D55" s="64"/>
      <c r="E55" s="65" t="str">
        <f t="shared" si="77"/>
        <v/>
      </c>
      <c r="F55" s="64"/>
      <c r="G55" s="65" t="str">
        <f t="shared" si="50"/>
        <v/>
      </c>
      <c r="H55" s="64"/>
      <c r="I55" s="66"/>
      <c r="J55" s="64"/>
      <c r="K55" s="65" t="str">
        <f t="shared" si="51"/>
        <v/>
      </c>
      <c r="L55" s="64"/>
      <c r="M55" s="65" t="str">
        <f t="shared" si="52"/>
        <v/>
      </c>
      <c r="N55" s="64"/>
      <c r="O55" s="66"/>
      <c r="P55" s="64"/>
      <c r="Q55" s="65" t="str">
        <f t="shared" si="67"/>
        <v/>
      </c>
      <c r="R55" s="64"/>
      <c r="S55" s="65" t="str">
        <f t="shared" si="68"/>
        <v/>
      </c>
      <c r="T55" s="64"/>
      <c r="U55" s="66"/>
      <c r="V55" s="64"/>
      <c r="W55" s="65" t="str">
        <f t="shared" si="71"/>
        <v/>
      </c>
      <c r="X55" s="64"/>
      <c r="Y55" s="65" t="str">
        <f t="shared" si="72"/>
        <v/>
      </c>
      <c r="Z55" s="64"/>
      <c r="AA55" s="66"/>
      <c r="AB55" s="64"/>
      <c r="AC55" s="65" t="str">
        <f t="shared" si="83"/>
        <v/>
      </c>
      <c r="AD55" s="64"/>
      <c r="AE55" s="65" t="str">
        <f t="shared" si="84"/>
        <v/>
      </c>
      <c r="AF55" s="64"/>
      <c r="AG55" s="66"/>
      <c r="AH55" s="64"/>
      <c r="AI55" s="65" t="str">
        <f t="shared" ref="AI55:AI70" si="85">IF(AH55*15=0,"",AH55*15)</f>
        <v/>
      </c>
      <c r="AJ55" s="64"/>
      <c r="AK55" s="65" t="str">
        <f t="shared" ref="AK55:AK66" si="86">IF(AJ55*15=0,"",AJ55*15)</f>
        <v/>
      </c>
      <c r="AL55" s="64"/>
      <c r="AM55" s="66"/>
      <c r="AN55" s="15"/>
      <c r="AO55" s="16" t="str">
        <f t="shared" si="81"/>
        <v/>
      </c>
      <c r="AP55" s="15">
        <v>1</v>
      </c>
      <c r="AQ55" s="16">
        <v>14</v>
      </c>
      <c r="AR55" s="15">
        <v>1</v>
      </c>
      <c r="AS55" s="21" t="s">
        <v>71</v>
      </c>
      <c r="AT55" s="15"/>
      <c r="AU55" s="16" t="str">
        <f t="shared" si="59"/>
        <v/>
      </c>
      <c r="AV55" s="15"/>
      <c r="AW55" s="16" t="str">
        <f t="shared" si="60"/>
        <v/>
      </c>
      <c r="AX55" s="15"/>
      <c r="AY55" s="17"/>
      <c r="AZ55" s="22" t="str">
        <f t="shared" si="16"/>
        <v/>
      </c>
      <c r="BA55" s="16" t="str">
        <f t="shared" si="21"/>
        <v/>
      </c>
      <c r="BB55" s="23">
        <f t="shared" si="17"/>
        <v>1</v>
      </c>
      <c r="BC55" s="16">
        <f t="shared" si="38"/>
        <v>14</v>
      </c>
      <c r="BD55" s="23">
        <f t="shared" si="18"/>
        <v>1</v>
      </c>
      <c r="BE55" s="24">
        <f t="shared" si="19"/>
        <v>1</v>
      </c>
      <c r="BF55" s="25" t="s">
        <v>333</v>
      </c>
      <c r="BG55" s="944" t="s">
        <v>908</v>
      </c>
    </row>
    <row r="56" spans="1:59" ht="15.75" customHeight="1" x14ac:dyDescent="0.2">
      <c r="A56" s="12" t="s">
        <v>141</v>
      </c>
      <c r="B56" s="29" t="s">
        <v>15</v>
      </c>
      <c r="C56" s="30" t="s">
        <v>142</v>
      </c>
      <c r="D56" s="15"/>
      <c r="E56" s="16" t="str">
        <f t="shared" si="77"/>
        <v/>
      </c>
      <c r="F56" s="15"/>
      <c r="G56" s="16" t="str">
        <f t="shared" si="50"/>
        <v/>
      </c>
      <c r="H56" s="15"/>
      <c r="I56" s="21"/>
      <c r="J56" s="15"/>
      <c r="K56" s="16" t="str">
        <f t="shared" si="51"/>
        <v/>
      </c>
      <c r="L56" s="15"/>
      <c r="M56" s="16" t="str">
        <f t="shared" si="52"/>
        <v/>
      </c>
      <c r="N56" s="15"/>
      <c r="O56" s="21"/>
      <c r="P56" s="15"/>
      <c r="Q56" s="16" t="str">
        <f t="shared" si="67"/>
        <v/>
      </c>
      <c r="R56" s="15"/>
      <c r="S56" s="16" t="str">
        <f t="shared" si="68"/>
        <v/>
      </c>
      <c r="T56" s="15"/>
      <c r="U56" s="21"/>
      <c r="V56" s="15"/>
      <c r="W56" s="16" t="str">
        <f t="shared" si="71"/>
        <v/>
      </c>
      <c r="X56" s="15"/>
      <c r="Y56" s="16" t="str">
        <f t="shared" si="72"/>
        <v/>
      </c>
      <c r="Z56" s="15"/>
      <c r="AA56" s="21"/>
      <c r="AB56" s="15"/>
      <c r="AC56" s="16" t="str">
        <f t="shared" si="83"/>
        <v/>
      </c>
      <c r="AD56" s="15"/>
      <c r="AE56" s="16" t="str">
        <f t="shared" si="84"/>
        <v/>
      </c>
      <c r="AF56" s="15"/>
      <c r="AG56" s="21"/>
      <c r="AH56" s="15"/>
      <c r="AI56" s="16" t="str">
        <f t="shared" si="85"/>
        <v/>
      </c>
      <c r="AJ56" s="15"/>
      <c r="AK56" s="16" t="str">
        <f t="shared" si="86"/>
        <v/>
      </c>
      <c r="AL56" s="15"/>
      <c r="AM56" s="21"/>
      <c r="AN56" s="15"/>
      <c r="AO56" s="16" t="str">
        <f t="shared" si="81"/>
        <v/>
      </c>
      <c r="AP56" s="15"/>
      <c r="AQ56" s="16" t="str">
        <f t="shared" ref="AQ56:AQ69" si="87">IF(AP56*15=0,"",AP56*15)</f>
        <v/>
      </c>
      <c r="AR56" s="15"/>
      <c r="AS56" s="21"/>
      <c r="AT56" s="15"/>
      <c r="AU56" s="16" t="str">
        <f t="shared" si="59"/>
        <v/>
      </c>
      <c r="AV56" s="15">
        <v>1</v>
      </c>
      <c r="AW56" s="16">
        <v>10</v>
      </c>
      <c r="AX56" s="15">
        <v>1</v>
      </c>
      <c r="AY56" s="17" t="s">
        <v>71</v>
      </c>
      <c r="AZ56" s="22" t="str">
        <f t="shared" si="16"/>
        <v/>
      </c>
      <c r="BA56" s="16" t="str">
        <f t="shared" si="21"/>
        <v/>
      </c>
      <c r="BB56" s="23">
        <f t="shared" si="17"/>
        <v>1</v>
      </c>
      <c r="BC56" s="16">
        <v>10</v>
      </c>
      <c r="BD56" s="23">
        <f t="shared" si="18"/>
        <v>1</v>
      </c>
      <c r="BE56" s="24">
        <f t="shared" si="19"/>
        <v>1</v>
      </c>
      <c r="BF56" s="25" t="s">
        <v>333</v>
      </c>
      <c r="BG56" s="944" t="s">
        <v>907</v>
      </c>
    </row>
    <row r="57" spans="1:59" ht="15.75" customHeight="1" x14ac:dyDescent="0.2">
      <c r="A57" s="12" t="s">
        <v>143</v>
      </c>
      <c r="B57" s="29" t="s">
        <v>15</v>
      </c>
      <c r="C57" s="70" t="s">
        <v>144</v>
      </c>
      <c r="D57" s="15"/>
      <c r="E57" s="16" t="str">
        <f t="shared" si="77"/>
        <v/>
      </c>
      <c r="F57" s="15"/>
      <c r="G57" s="16" t="str">
        <f t="shared" si="50"/>
        <v/>
      </c>
      <c r="H57" s="15"/>
      <c r="I57" s="21"/>
      <c r="J57" s="15"/>
      <c r="K57" s="16" t="str">
        <f t="shared" si="51"/>
        <v/>
      </c>
      <c r="L57" s="15"/>
      <c r="M57" s="16" t="str">
        <f t="shared" si="52"/>
        <v/>
      </c>
      <c r="N57" s="15"/>
      <c r="O57" s="21"/>
      <c r="P57" s="15">
        <v>1</v>
      </c>
      <c r="Q57" s="16">
        <v>14</v>
      </c>
      <c r="R57" s="15">
        <v>1</v>
      </c>
      <c r="S57" s="16">
        <v>14</v>
      </c>
      <c r="T57" s="15">
        <v>2</v>
      </c>
      <c r="U57" s="21" t="s">
        <v>15</v>
      </c>
      <c r="V57" s="15"/>
      <c r="W57" s="16" t="str">
        <f t="shared" si="71"/>
        <v/>
      </c>
      <c r="X57" s="15"/>
      <c r="Y57" s="16" t="str">
        <f t="shared" si="72"/>
        <v/>
      </c>
      <c r="Z57" s="15"/>
      <c r="AA57" s="21"/>
      <c r="AB57" s="15"/>
      <c r="AC57" s="16" t="str">
        <f t="shared" si="83"/>
        <v/>
      </c>
      <c r="AD57" s="15"/>
      <c r="AE57" s="16" t="str">
        <f t="shared" si="84"/>
        <v/>
      </c>
      <c r="AF57" s="15"/>
      <c r="AG57" s="21"/>
      <c r="AH57" s="15"/>
      <c r="AI57" s="16" t="str">
        <f t="shared" si="85"/>
        <v/>
      </c>
      <c r="AJ57" s="15"/>
      <c r="AK57" s="16" t="str">
        <f t="shared" si="86"/>
        <v/>
      </c>
      <c r="AL57" s="15"/>
      <c r="AM57" s="21"/>
      <c r="AN57" s="15"/>
      <c r="AO57" s="16" t="str">
        <f t="shared" si="81"/>
        <v/>
      </c>
      <c r="AP57" s="15"/>
      <c r="AQ57" s="16" t="str">
        <f t="shared" si="87"/>
        <v/>
      </c>
      <c r="AR57" s="15"/>
      <c r="AS57" s="21"/>
      <c r="AT57" s="15"/>
      <c r="AU57" s="16" t="str">
        <f t="shared" si="59"/>
        <v/>
      </c>
      <c r="AV57" s="15"/>
      <c r="AW57" s="16" t="str">
        <f t="shared" ref="AW57:AW69" si="88">IF(AV57*15=0,"",AV57*15)</f>
        <v/>
      </c>
      <c r="AX57" s="15"/>
      <c r="AY57" s="17"/>
      <c r="AZ57" s="22">
        <f t="shared" si="16"/>
        <v>1</v>
      </c>
      <c r="BA57" s="16">
        <f t="shared" si="21"/>
        <v>14</v>
      </c>
      <c r="BB57" s="23">
        <f t="shared" si="17"/>
        <v>1</v>
      </c>
      <c r="BC57" s="16">
        <f t="shared" si="38"/>
        <v>14</v>
      </c>
      <c r="BD57" s="23">
        <f t="shared" si="18"/>
        <v>2</v>
      </c>
      <c r="BE57" s="24">
        <f t="shared" si="19"/>
        <v>2</v>
      </c>
      <c r="BF57" s="25" t="s">
        <v>604</v>
      </c>
      <c r="BG57" s="26" t="s">
        <v>368</v>
      </c>
    </row>
    <row r="58" spans="1:59" ht="15.75" customHeight="1" x14ac:dyDescent="0.2">
      <c r="A58" s="692" t="s">
        <v>623</v>
      </c>
      <c r="B58" s="29" t="s">
        <v>15</v>
      </c>
      <c r="C58" s="693" t="s">
        <v>624</v>
      </c>
      <c r="D58" s="15"/>
      <c r="E58" s="16" t="str">
        <f t="shared" si="77"/>
        <v/>
      </c>
      <c r="F58" s="15"/>
      <c r="G58" s="16" t="str">
        <f t="shared" si="50"/>
        <v/>
      </c>
      <c r="H58" s="15"/>
      <c r="I58" s="21"/>
      <c r="J58" s="15"/>
      <c r="K58" s="16" t="str">
        <f t="shared" si="51"/>
        <v/>
      </c>
      <c r="L58" s="15"/>
      <c r="M58" s="16" t="str">
        <f t="shared" si="52"/>
        <v/>
      </c>
      <c r="N58" s="15"/>
      <c r="O58" s="21"/>
      <c r="P58" s="15"/>
      <c r="Q58" s="16" t="str">
        <f t="shared" ref="Q58:Q70" si="89">IF(P58*15=0,"",P58*15)</f>
        <v/>
      </c>
      <c r="R58" s="15"/>
      <c r="S58" s="16" t="str">
        <f t="shared" ref="S58:S70" si="90">IF(R58*15=0,"",R58*15)</f>
        <v/>
      </c>
      <c r="T58" s="15"/>
      <c r="U58" s="21"/>
      <c r="V58" s="15">
        <v>1</v>
      </c>
      <c r="W58" s="16">
        <v>14</v>
      </c>
      <c r="X58" s="15">
        <v>1</v>
      </c>
      <c r="Y58" s="16">
        <v>14</v>
      </c>
      <c r="Z58" s="15">
        <v>2</v>
      </c>
      <c r="AA58" s="21" t="s">
        <v>15</v>
      </c>
      <c r="AB58" s="15"/>
      <c r="AC58" s="16" t="str">
        <f t="shared" si="83"/>
        <v/>
      </c>
      <c r="AD58" s="15"/>
      <c r="AE58" s="16" t="str">
        <f t="shared" si="84"/>
        <v/>
      </c>
      <c r="AF58" s="15"/>
      <c r="AG58" s="21"/>
      <c r="AH58" s="15"/>
      <c r="AI58" s="16" t="str">
        <f t="shared" si="85"/>
        <v/>
      </c>
      <c r="AJ58" s="15"/>
      <c r="AK58" s="16" t="str">
        <f t="shared" si="86"/>
        <v/>
      </c>
      <c r="AL58" s="15"/>
      <c r="AM58" s="21"/>
      <c r="AN58" s="15"/>
      <c r="AO58" s="16" t="str">
        <f t="shared" si="81"/>
        <v/>
      </c>
      <c r="AP58" s="15"/>
      <c r="AQ58" s="16" t="str">
        <f t="shared" si="87"/>
        <v/>
      </c>
      <c r="AR58" s="15"/>
      <c r="AS58" s="21"/>
      <c r="AT58" s="15"/>
      <c r="AU58" s="16" t="str">
        <f t="shared" si="59"/>
        <v/>
      </c>
      <c r="AV58" s="15"/>
      <c r="AW58" s="16" t="str">
        <f t="shared" si="88"/>
        <v/>
      </c>
      <c r="AX58" s="15"/>
      <c r="AY58" s="17"/>
      <c r="AZ58" s="22">
        <f t="shared" si="16"/>
        <v>1</v>
      </c>
      <c r="BA58" s="16">
        <f t="shared" si="21"/>
        <v>14</v>
      </c>
      <c r="BB58" s="23">
        <f t="shared" si="17"/>
        <v>1</v>
      </c>
      <c r="BC58" s="16">
        <f t="shared" si="38"/>
        <v>14</v>
      </c>
      <c r="BD58" s="23">
        <f t="shared" si="18"/>
        <v>2</v>
      </c>
      <c r="BE58" s="24">
        <f t="shared" si="19"/>
        <v>2</v>
      </c>
      <c r="BF58" s="25" t="s">
        <v>604</v>
      </c>
      <c r="BG58" s="573" t="s">
        <v>430</v>
      </c>
    </row>
    <row r="59" spans="1:59" ht="15.75" customHeight="1" x14ac:dyDescent="0.2">
      <c r="A59" s="12" t="s">
        <v>625</v>
      </c>
      <c r="B59" s="29" t="s">
        <v>15</v>
      </c>
      <c r="C59" s="67" t="s">
        <v>626</v>
      </c>
      <c r="D59" s="15"/>
      <c r="E59" s="16" t="str">
        <f t="shared" si="77"/>
        <v/>
      </c>
      <c r="F59" s="15"/>
      <c r="G59" s="16" t="str">
        <f t="shared" si="50"/>
        <v/>
      </c>
      <c r="H59" s="15"/>
      <c r="I59" s="21"/>
      <c r="J59" s="15"/>
      <c r="K59" s="16" t="str">
        <f t="shared" si="51"/>
        <v/>
      </c>
      <c r="L59" s="15"/>
      <c r="M59" s="16" t="str">
        <f t="shared" si="52"/>
        <v/>
      </c>
      <c r="N59" s="15"/>
      <c r="O59" s="21"/>
      <c r="P59" s="15"/>
      <c r="Q59" s="16" t="str">
        <f t="shared" si="89"/>
        <v/>
      </c>
      <c r="R59" s="15"/>
      <c r="S59" s="16" t="str">
        <f t="shared" si="90"/>
        <v/>
      </c>
      <c r="T59" s="15"/>
      <c r="U59" s="21"/>
      <c r="V59" s="15"/>
      <c r="W59" s="16" t="str">
        <f t="shared" si="71"/>
        <v/>
      </c>
      <c r="X59" s="15"/>
      <c r="Y59" s="16" t="str">
        <f t="shared" si="72"/>
        <v/>
      </c>
      <c r="Z59" s="15"/>
      <c r="AA59" s="21"/>
      <c r="AB59" s="15"/>
      <c r="AC59" s="16" t="str">
        <f t="shared" si="83"/>
        <v/>
      </c>
      <c r="AD59" s="15"/>
      <c r="AE59" s="16" t="str">
        <f t="shared" si="84"/>
        <v/>
      </c>
      <c r="AF59" s="15"/>
      <c r="AG59" s="21"/>
      <c r="AH59" s="15"/>
      <c r="AI59" s="16" t="str">
        <f t="shared" si="85"/>
        <v/>
      </c>
      <c r="AJ59" s="15"/>
      <c r="AK59" s="16" t="str">
        <f t="shared" si="86"/>
        <v/>
      </c>
      <c r="AL59" s="15"/>
      <c r="AM59" s="21"/>
      <c r="AN59" s="15"/>
      <c r="AO59" s="16" t="str">
        <f t="shared" si="81"/>
        <v/>
      </c>
      <c r="AP59" s="15"/>
      <c r="AQ59" s="16" t="str">
        <f t="shared" si="87"/>
        <v/>
      </c>
      <c r="AR59" s="15"/>
      <c r="AS59" s="21"/>
      <c r="AT59" s="15"/>
      <c r="AU59" s="16" t="str">
        <f t="shared" si="59"/>
        <v/>
      </c>
      <c r="AV59" s="15">
        <v>1</v>
      </c>
      <c r="AW59" s="16">
        <v>10</v>
      </c>
      <c r="AX59" s="15">
        <v>1</v>
      </c>
      <c r="AY59" s="17" t="s">
        <v>71</v>
      </c>
      <c r="AZ59" s="22" t="str">
        <f t="shared" si="16"/>
        <v/>
      </c>
      <c r="BA59" s="16" t="str">
        <f t="shared" si="21"/>
        <v/>
      </c>
      <c r="BB59" s="23">
        <f t="shared" si="17"/>
        <v>1</v>
      </c>
      <c r="BC59" s="16">
        <v>10</v>
      </c>
      <c r="BD59" s="23">
        <f t="shared" si="18"/>
        <v>1</v>
      </c>
      <c r="BE59" s="24">
        <f t="shared" si="19"/>
        <v>1</v>
      </c>
      <c r="BF59" s="25" t="s">
        <v>351</v>
      </c>
      <c r="BG59" s="26" t="s">
        <v>358</v>
      </c>
    </row>
    <row r="60" spans="1:59" ht="15.75" customHeight="1" x14ac:dyDescent="0.2">
      <c r="A60" s="28" t="s">
        <v>145</v>
      </c>
      <c r="B60" s="29" t="s">
        <v>15</v>
      </c>
      <c r="C60" s="30" t="s">
        <v>146</v>
      </c>
      <c r="D60" s="15"/>
      <c r="E60" s="16" t="str">
        <f t="shared" si="77"/>
        <v/>
      </c>
      <c r="F60" s="15"/>
      <c r="G60" s="16" t="str">
        <f t="shared" si="50"/>
        <v/>
      </c>
      <c r="H60" s="15"/>
      <c r="I60" s="21"/>
      <c r="J60" s="15"/>
      <c r="K60" s="16" t="str">
        <f t="shared" si="51"/>
        <v/>
      </c>
      <c r="L60" s="15"/>
      <c r="M60" s="16" t="str">
        <f t="shared" si="52"/>
        <v/>
      </c>
      <c r="N60" s="15"/>
      <c r="O60" s="21"/>
      <c r="P60" s="15"/>
      <c r="Q60" s="16" t="str">
        <f t="shared" si="89"/>
        <v/>
      </c>
      <c r="R60" s="15"/>
      <c r="S60" s="16" t="str">
        <f t="shared" si="90"/>
        <v/>
      </c>
      <c r="T60" s="15"/>
      <c r="U60" s="21"/>
      <c r="V60" s="15"/>
      <c r="W60" s="16" t="str">
        <f t="shared" si="71"/>
        <v/>
      </c>
      <c r="X60" s="15"/>
      <c r="Y60" s="16" t="str">
        <f t="shared" si="72"/>
        <v/>
      </c>
      <c r="Z60" s="15"/>
      <c r="AA60" s="21"/>
      <c r="AB60" s="15"/>
      <c r="AC60" s="16" t="str">
        <f t="shared" si="83"/>
        <v/>
      </c>
      <c r="AD60" s="15"/>
      <c r="AE60" s="16" t="str">
        <f t="shared" si="84"/>
        <v/>
      </c>
      <c r="AF60" s="15"/>
      <c r="AG60" s="21"/>
      <c r="AH60" s="15">
        <v>2</v>
      </c>
      <c r="AI60" s="16">
        <v>28</v>
      </c>
      <c r="AJ60" s="15"/>
      <c r="AK60" s="16" t="str">
        <f t="shared" si="86"/>
        <v/>
      </c>
      <c r="AL60" s="15">
        <v>2</v>
      </c>
      <c r="AM60" s="21" t="s">
        <v>15</v>
      </c>
      <c r="AN60" s="15"/>
      <c r="AO60" s="16" t="str">
        <f t="shared" si="81"/>
        <v/>
      </c>
      <c r="AP60" s="15"/>
      <c r="AQ60" s="16" t="str">
        <f t="shared" si="87"/>
        <v/>
      </c>
      <c r="AR60" s="15"/>
      <c r="AS60" s="21"/>
      <c r="AT60" s="15"/>
      <c r="AU60" s="16" t="str">
        <f t="shared" si="59"/>
        <v/>
      </c>
      <c r="AV60" s="15"/>
      <c r="AW60" s="16" t="str">
        <f t="shared" si="88"/>
        <v/>
      </c>
      <c r="AX60" s="15"/>
      <c r="AY60" s="17"/>
      <c r="AZ60" s="22">
        <f t="shared" si="16"/>
        <v>2</v>
      </c>
      <c r="BA60" s="16">
        <f t="shared" si="21"/>
        <v>28</v>
      </c>
      <c r="BB60" s="23" t="str">
        <f t="shared" si="17"/>
        <v/>
      </c>
      <c r="BC60" s="16" t="str">
        <f t="shared" si="38"/>
        <v/>
      </c>
      <c r="BD60" s="23">
        <f t="shared" si="18"/>
        <v>2</v>
      </c>
      <c r="BE60" s="24">
        <f t="shared" si="19"/>
        <v>2</v>
      </c>
      <c r="BF60" s="25" t="s">
        <v>362</v>
      </c>
      <c r="BG60" s="26" t="s">
        <v>361</v>
      </c>
    </row>
    <row r="61" spans="1:59" ht="15.75" customHeight="1" x14ac:dyDescent="0.2">
      <c r="A61" s="12" t="s">
        <v>147</v>
      </c>
      <c r="B61" s="29" t="s">
        <v>15</v>
      </c>
      <c r="C61" s="67" t="s">
        <v>148</v>
      </c>
      <c r="D61" s="15"/>
      <c r="E61" s="16" t="str">
        <f t="shared" si="77"/>
        <v/>
      </c>
      <c r="F61" s="15"/>
      <c r="G61" s="16" t="str">
        <f t="shared" si="50"/>
        <v/>
      </c>
      <c r="H61" s="15"/>
      <c r="I61" s="21"/>
      <c r="J61" s="15"/>
      <c r="K61" s="16" t="str">
        <f t="shared" si="51"/>
        <v/>
      </c>
      <c r="L61" s="15"/>
      <c r="M61" s="16" t="str">
        <f t="shared" si="52"/>
        <v/>
      </c>
      <c r="N61" s="15"/>
      <c r="O61" s="21"/>
      <c r="P61" s="15"/>
      <c r="Q61" s="16" t="str">
        <f t="shared" si="89"/>
        <v/>
      </c>
      <c r="R61" s="15"/>
      <c r="S61" s="16" t="str">
        <f t="shared" si="90"/>
        <v/>
      </c>
      <c r="T61" s="15"/>
      <c r="U61" s="21"/>
      <c r="V61" s="64"/>
      <c r="W61" s="65" t="str">
        <f t="shared" si="71"/>
        <v/>
      </c>
      <c r="X61" s="15">
        <v>1</v>
      </c>
      <c r="Y61" s="16">
        <v>14</v>
      </c>
      <c r="Z61" s="15">
        <v>1</v>
      </c>
      <c r="AA61" s="21" t="s">
        <v>88</v>
      </c>
      <c r="AB61" s="15"/>
      <c r="AC61" s="16" t="str">
        <f t="shared" si="83"/>
        <v/>
      </c>
      <c r="AD61" s="15"/>
      <c r="AE61" s="16" t="str">
        <f t="shared" si="84"/>
        <v/>
      </c>
      <c r="AF61" s="15"/>
      <c r="AG61" s="21"/>
      <c r="AH61" s="15"/>
      <c r="AI61" s="16" t="str">
        <f t="shared" si="85"/>
        <v/>
      </c>
      <c r="AJ61" s="15"/>
      <c r="AK61" s="16" t="str">
        <f t="shared" si="86"/>
        <v/>
      </c>
      <c r="AL61" s="15"/>
      <c r="AM61" s="21"/>
      <c r="AN61" s="15"/>
      <c r="AO61" s="16" t="str">
        <f t="shared" si="81"/>
        <v/>
      </c>
      <c r="AP61" s="15"/>
      <c r="AQ61" s="16" t="str">
        <f t="shared" si="87"/>
        <v/>
      </c>
      <c r="AR61" s="15"/>
      <c r="AS61" s="21"/>
      <c r="AT61" s="15"/>
      <c r="AU61" s="16" t="str">
        <f t="shared" si="59"/>
        <v/>
      </c>
      <c r="AV61" s="15"/>
      <c r="AW61" s="16" t="str">
        <f t="shared" si="88"/>
        <v/>
      </c>
      <c r="AX61" s="15"/>
      <c r="AY61" s="17"/>
      <c r="AZ61" s="22" t="str">
        <f t="shared" ref="AZ61:AZ64" si="91">IF(D61+J61+P61+V61+AB61+AH61+AN61+AT61=0,"",D61+J61+P61+V61+AB61+AH61+AN61+AT61)</f>
        <v/>
      </c>
      <c r="BA61" s="16" t="str">
        <f t="shared" ref="BA61:BA64" si="92">IF((D61+J61+P61+V61+AB61+AH61+AN61+AT61)*14=0,"",(D61+J61+P61+V61+AB61+AH61+AN61+AT61)*14)</f>
        <v/>
      </c>
      <c r="BB61" s="23">
        <f t="shared" ref="BB61:BB64" si="93">IF(F61+L61+R61+X61+AD61+AJ61+AP61+AV61=0,"",F61+L61+R61+X61+AD61+AJ61+AP61+AV61)</f>
        <v>1</v>
      </c>
      <c r="BC61" s="16">
        <f t="shared" ref="BC61:BC64" si="94">IF((L61+F61+R61+X61+AD61+AJ61+AP61+AV61)*14=0,"",(L61+F61+R61+X61+AD61+AJ61+AP61+AV61)*14)</f>
        <v>14</v>
      </c>
      <c r="BD61" s="23">
        <f t="shared" ref="BD61:BD64" si="95">IF(N61+H61+T61+Z61+AF61+AL61+AR61+AX61=0,"",N61+H61+T61+Z61+AF61+AL61+AR61+AX61)</f>
        <v>1</v>
      </c>
      <c r="BE61" s="24">
        <f t="shared" ref="BE61:BE64" si="96">IF(D61+F61+L61+J61+P61+R61+V61+X61+AB61+AD61+AH61+AJ61+AN61+AP61+AT61+AV61=0,"",D61+F61+L61+J61+P61+R61+V61+X61+AB61+AD61+AH61+AJ61+AN61+AP61+AT61+AV61)</f>
        <v>1</v>
      </c>
      <c r="BF61" s="25" t="s">
        <v>604</v>
      </c>
      <c r="BG61" s="26" t="s">
        <v>433</v>
      </c>
    </row>
    <row r="62" spans="1:59" ht="15.75" customHeight="1" x14ac:dyDescent="0.2">
      <c r="A62" s="12" t="s">
        <v>149</v>
      </c>
      <c r="B62" s="29" t="s">
        <v>15</v>
      </c>
      <c r="C62" s="71" t="s">
        <v>150</v>
      </c>
      <c r="D62" s="15"/>
      <c r="E62" s="16" t="str">
        <f t="shared" si="77"/>
        <v/>
      </c>
      <c r="F62" s="15"/>
      <c r="G62" s="16" t="str">
        <f t="shared" si="50"/>
        <v/>
      </c>
      <c r="H62" s="15"/>
      <c r="I62" s="21"/>
      <c r="J62" s="15">
        <v>1</v>
      </c>
      <c r="K62" s="16">
        <v>14</v>
      </c>
      <c r="L62" s="15">
        <v>1</v>
      </c>
      <c r="M62" s="16">
        <v>14</v>
      </c>
      <c r="N62" s="15">
        <v>2</v>
      </c>
      <c r="O62" s="21" t="s">
        <v>15</v>
      </c>
      <c r="P62" s="15"/>
      <c r="Q62" s="16" t="str">
        <f t="shared" si="89"/>
        <v/>
      </c>
      <c r="R62" s="15"/>
      <c r="S62" s="16" t="str">
        <f t="shared" si="90"/>
        <v/>
      </c>
      <c r="T62" s="15"/>
      <c r="U62" s="21"/>
      <c r="V62" s="15"/>
      <c r="W62" s="16" t="str">
        <f t="shared" si="71"/>
        <v/>
      </c>
      <c r="X62" s="15"/>
      <c r="Y62" s="16" t="str">
        <f t="shared" si="72"/>
        <v/>
      </c>
      <c r="Z62" s="15"/>
      <c r="AA62" s="21"/>
      <c r="AB62" s="15"/>
      <c r="AC62" s="16" t="str">
        <f t="shared" si="83"/>
        <v/>
      </c>
      <c r="AD62" s="15"/>
      <c r="AE62" s="16" t="str">
        <f t="shared" si="84"/>
        <v/>
      </c>
      <c r="AF62" s="15"/>
      <c r="AG62" s="21"/>
      <c r="AH62" s="15"/>
      <c r="AI62" s="16" t="str">
        <f t="shared" si="85"/>
        <v/>
      </c>
      <c r="AJ62" s="15"/>
      <c r="AK62" s="16" t="str">
        <f t="shared" si="86"/>
        <v/>
      </c>
      <c r="AL62" s="15"/>
      <c r="AM62" s="21"/>
      <c r="AN62" s="15"/>
      <c r="AO62" s="16" t="str">
        <f t="shared" si="81"/>
        <v/>
      </c>
      <c r="AP62" s="15"/>
      <c r="AQ62" s="16" t="str">
        <f t="shared" si="87"/>
        <v/>
      </c>
      <c r="AR62" s="15"/>
      <c r="AS62" s="21"/>
      <c r="AT62" s="15"/>
      <c r="AU62" s="16" t="str">
        <f t="shared" si="59"/>
        <v/>
      </c>
      <c r="AV62" s="15"/>
      <c r="AW62" s="16" t="str">
        <f t="shared" si="88"/>
        <v/>
      </c>
      <c r="AX62" s="15"/>
      <c r="AY62" s="17"/>
      <c r="AZ62" s="22">
        <f t="shared" si="91"/>
        <v>1</v>
      </c>
      <c r="BA62" s="16">
        <f t="shared" si="92"/>
        <v>14</v>
      </c>
      <c r="BB62" s="23">
        <f t="shared" si="93"/>
        <v>1</v>
      </c>
      <c r="BC62" s="16">
        <f t="shared" si="94"/>
        <v>14</v>
      </c>
      <c r="BD62" s="23">
        <f t="shared" si="95"/>
        <v>2</v>
      </c>
      <c r="BE62" s="24">
        <f t="shared" si="96"/>
        <v>2</v>
      </c>
      <c r="BF62" s="25" t="s">
        <v>370</v>
      </c>
      <c r="BG62" s="26" t="s">
        <v>369</v>
      </c>
    </row>
    <row r="63" spans="1:59" s="27" customFormat="1" ht="15.75" customHeight="1" x14ac:dyDescent="0.2">
      <c r="A63" s="12" t="s">
        <v>151</v>
      </c>
      <c r="B63" s="29" t="s">
        <v>15</v>
      </c>
      <c r="C63" s="14" t="s">
        <v>152</v>
      </c>
      <c r="D63" s="15"/>
      <c r="E63" s="16" t="str">
        <f t="shared" si="77"/>
        <v/>
      </c>
      <c r="F63" s="15"/>
      <c r="G63" s="16" t="str">
        <f t="shared" si="50"/>
        <v/>
      </c>
      <c r="H63" s="15"/>
      <c r="I63" s="21"/>
      <c r="J63" s="15"/>
      <c r="K63" s="16" t="str">
        <f t="shared" si="51"/>
        <v/>
      </c>
      <c r="L63" s="15"/>
      <c r="M63" s="16" t="str">
        <f t="shared" si="52"/>
        <v/>
      </c>
      <c r="N63" s="15"/>
      <c r="O63" s="21"/>
      <c r="P63" s="15">
        <v>1</v>
      </c>
      <c r="Q63" s="16">
        <v>14</v>
      </c>
      <c r="R63" s="15">
        <v>1</v>
      </c>
      <c r="S63" s="16">
        <v>14</v>
      </c>
      <c r="T63" s="15">
        <v>2</v>
      </c>
      <c r="U63" s="21" t="s">
        <v>15</v>
      </c>
      <c r="V63" s="15"/>
      <c r="W63" s="16" t="str">
        <f t="shared" si="71"/>
        <v/>
      </c>
      <c r="X63" s="15"/>
      <c r="Y63" s="16" t="str">
        <f t="shared" si="72"/>
        <v/>
      </c>
      <c r="Z63" s="15"/>
      <c r="AA63" s="21"/>
      <c r="AB63" s="15"/>
      <c r="AC63" s="16" t="str">
        <f t="shared" si="83"/>
        <v/>
      </c>
      <c r="AD63" s="15"/>
      <c r="AE63" s="16" t="str">
        <f t="shared" si="84"/>
        <v/>
      </c>
      <c r="AF63" s="15"/>
      <c r="AG63" s="21"/>
      <c r="AH63" s="15"/>
      <c r="AI63" s="16" t="str">
        <f t="shared" si="85"/>
        <v/>
      </c>
      <c r="AJ63" s="15"/>
      <c r="AK63" s="16" t="str">
        <f t="shared" si="86"/>
        <v/>
      </c>
      <c r="AL63" s="15"/>
      <c r="AM63" s="21"/>
      <c r="AN63" s="15"/>
      <c r="AO63" s="16" t="str">
        <f t="shared" si="81"/>
        <v/>
      </c>
      <c r="AP63" s="15"/>
      <c r="AQ63" s="16" t="str">
        <f t="shared" si="87"/>
        <v/>
      </c>
      <c r="AR63" s="15"/>
      <c r="AS63" s="21"/>
      <c r="AT63" s="15"/>
      <c r="AU63" s="16" t="str">
        <f t="shared" si="59"/>
        <v/>
      </c>
      <c r="AV63" s="15"/>
      <c r="AW63" s="16" t="str">
        <f t="shared" si="88"/>
        <v/>
      </c>
      <c r="AX63" s="15"/>
      <c r="AY63" s="17"/>
      <c r="AZ63" s="22">
        <f t="shared" si="91"/>
        <v>1</v>
      </c>
      <c r="BA63" s="16">
        <f t="shared" si="92"/>
        <v>14</v>
      </c>
      <c r="BB63" s="23">
        <f t="shared" si="93"/>
        <v>1</v>
      </c>
      <c r="BC63" s="16">
        <f t="shared" si="94"/>
        <v>14</v>
      </c>
      <c r="BD63" s="23">
        <f t="shared" si="95"/>
        <v>2</v>
      </c>
      <c r="BE63" s="24">
        <f t="shared" si="96"/>
        <v>2</v>
      </c>
      <c r="BF63" s="25" t="s">
        <v>370</v>
      </c>
      <c r="BG63" s="26" t="s">
        <v>369</v>
      </c>
    </row>
    <row r="64" spans="1:59" s="27" customFormat="1" ht="15.75" customHeight="1" x14ac:dyDescent="0.2">
      <c r="A64" s="12" t="s">
        <v>153</v>
      </c>
      <c r="B64" s="29" t="s">
        <v>15</v>
      </c>
      <c r="C64" s="14" t="s">
        <v>154</v>
      </c>
      <c r="D64" s="64"/>
      <c r="E64" s="65" t="str">
        <f t="shared" si="77"/>
        <v/>
      </c>
      <c r="F64" s="64"/>
      <c r="G64" s="65" t="str">
        <f t="shared" si="50"/>
        <v/>
      </c>
      <c r="H64" s="64"/>
      <c r="I64" s="66"/>
      <c r="J64" s="64"/>
      <c r="K64" s="65" t="str">
        <f t="shared" si="51"/>
        <v/>
      </c>
      <c r="L64" s="64"/>
      <c r="M64" s="65" t="str">
        <f t="shared" si="52"/>
        <v/>
      </c>
      <c r="N64" s="64"/>
      <c r="O64" s="66"/>
      <c r="P64" s="64"/>
      <c r="Q64" s="65" t="str">
        <f t="shared" ref="Q64:Q65" si="97">IF(P64*15=0,"",P64*15)</f>
        <v/>
      </c>
      <c r="R64" s="64"/>
      <c r="S64" s="65" t="str">
        <f t="shared" ref="S64:S65" si="98">IF(R64*15=0,"",R64*15)</f>
        <v/>
      </c>
      <c r="T64" s="64"/>
      <c r="U64" s="66"/>
      <c r="V64" s="15">
        <v>1</v>
      </c>
      <c r="W64" s="16">
        <v>14</v>
      </c>
      <c r="X64" s="15"/>
      <c r="Y64" s="16" t="str">
        <f t="shared" si="72"/>
        <v/>
      </c>
      <c r="Z64" s="15">
        <v>1</v>
      </c>
      <c r="AA64" s="21" t="s">
        <v>88</v>
      </c>
      <c r="AB64" s="64"/>
      <c r="AC64" s="65" t="str">
        <f t="shared" si="83"/>
        <v/>
      </c>
      <c r="AD64" s="64"/>
      <c r="AE64" s="65" t="str">
        <f t="shared" si="84"/>
        <v/>
      </c>
      <c r="AF64" s="64"/>
      <c r="AG64" s="66"/>
      <c r="AH64" s="64"/>
      <c r="AI64" s="65" t="str">
        <f t="shared" si="85"/>
        <v/>
      </c>
      <c r="AJ64" s="64"/>
      <c r="AK64" s="65" t="str">
        <f t="shared" si="86"/>
        <v/>
      </c>
      <c r="AL64" s="64"/>
      <c r="AM64" s="66"/>
      <c r="AN64" s="15"/>
      <c r="AO64" s="16" t="str">
        <f t="shared" si="81"/>
        <v/>
      </c>
      <c r="AP64" s="15"/>
      <c r="AQ64" s="16" t="str">
        <f t="shared" si="87"/>
        <v/>
      </c>
      <c r="AR64" s="15"/>
      <c r="AS64" s="21"/>
      <c r="AT64" s="15"/>
      <c r="AU64" s="16" t="str">
        <f t="shared" si="59"/>
        <v/>
      </c>
      <c r="AV64" s="15"/>
      <c r="AW64" s="16" t="str">
        <f t="shared" si="88"/>
        <v/>
      </c>
      <c r="AX64" s="15"/>
      <c r="AY64" s="17"/>
      <c r="AZ64" s="22">
        <f t="shared" si="91"/>
        <v>1</v>
      </c>
      <c r="BA64" s="16">
        <f t="shared" si="92"/>
        <v>14</v>
      </c>
      <c r="BB64" s="23" t="str">
        <f t="shared" si="93"/>
        <v/>
      </c>
      <c r="BC64" s="16" t="str">
        <f t="shared" si="94"/>
        <v/>
      </c>
      <c r="BD64" s="23">
        <f t="shared" si="95"/>
        <v>1</v>
      </c>
      <c r="BE64" s="24">
        <f t="shared" si="96"/>
        <v>1</v>
      </c>
      <c r="BF64" s="25" t="s">
        <v>370</v>
      </c>
      <c r="BG64" s="26" t="s">
        <v>369</v>
      </c>
    </row>
    <row r="65" spans="1:59" ht="15.75" customHeight="1" x14ac:dyDescent="0.2">
      <c r="A65" s="12" t="s">
        <v>428</v>
      </c>
      <c r="B65" s="29" t="s">
        <v>15</v>
      </c>
      <c r="C65" s="14" t="s">
        <v>326</v>
      </c>
      <c r="D65" s="15"/>
      <c r="E65" s="16" t="str">
        <f t="shared" si="77"/>
        <v/>
      </c>
      <c r="F65" s="15"/>
      <c r="G65" s="16" t="str">
        <f t="shared" si="50"/>
        <v/>
      </c>
      <c r="H65" s="15"/>
      <c r="I65" s="21"/>
      <c r="J65" s="15"/>
      <c r="K65" s="16" t="str">
        <f t="shared" si="51"/>
        <v/>
      </c>
      <c r="L65" s="15"/>
      <c r="M65" s="16" t="str">
        <f t="shared" si="52"/>
        <v/>
      </c>
      <c r="N65" s="15"/>
      <c r="O65" s="21"/>
      <c r="P65" s="15"/>
      <c r="Q65" s="16" t="str">
        <f t="shared" si="97"/>
        <v/>
      </c>
      <c r="R65" s="15"/>
      <c r="S65" s="510" t="str">
        <f t="shared" si="98"/>
        <v/>
      </c>
      <c r="T65" s="15"/>
      <c r="U65" s="21"/>
      <c r="V65" s="15"/>
      <c r="W65" s="16" t="str">
        <f t="shared" ref="W65" si="99">IF(V65*15=0,"",V65*15)</f>
        <v/>
      </c>
      <c r="X65" s="15"/>
      <c r="Y65" s="16" t="str">
        <f t="shared" si="72"/>
        <v/>
      </c>
      <c r="Z65" s="15"/>
      <c r="AA65" s="21"/>
      <c r="AB65" s="15"/>
      <c r="AC65" s="16" t="str">
        <f t="shared" si="83"/>
        <v/>
      </c>
      <c r="AD65" s="15"/>
      <c r="AE65" s="16" t="str">
        <f t="shared" si="84"/>
        <v/>
      </c>
      <c r="AF65" s="15"/>
      <c r="AG65" s="21"/>
      <c r="AH65" s="15"/>
      <c r="AI65" s="16" t="str">
        <f t="shared" si="85"/>
        <v/>
      </c>
      <c r="AJ65" s="15"/>
      <c r="AK65" s="16" t="str">
        <f t="shared" si="86"/>
        <v/>
      </c>
      <c r="AL65" s="15"/>
      <c r="AM65" s="21"/>
      <c r="AN65" s="15"/>
      <c r="AO65" s="16" t="str">
        <f t="shared" si="81"/>
        <v/>
      </c>
      <c r="AP65" s="15"/>
      <c r="AQ65" s="16" t="str">
        <f t="shared" si="87"/>
        <v/>
      </c>
      <c r="AR65" s="15"/>
      <c r="AS65" s="21"/>
      <c r="AT65" s="15"/>
      <c r="AU65" s="16" t="str">
        <f t="shared" si="59"/>
        <v/>
      </c>
      <c r="AV65" s="15">
        <v>1</v>
      </c>
      <c r="AW65" s="16">
        <v>10</v>
      </c>
      <c r="AX65" s="15">
        <v>1</v>
      </c>
      <c r="AY65" s="17" t="s">
        <v>71</v>
      </c>
      <c r="AZ65" s="22" t="str">
        <f t="shared" si="16"/>
        <v/>
      </c>
      <c r="BA65" s="16" t="str">
        <f t="shared" si="21"/>
        <v/>
      </c>
      <c r="BB65" s="23">
        <f t="shared" si="17"/>
        <v>1</v>
      </c>
      <c r="BC65" s="16">
        <v>10</v>
      </c>
      <c r="BD65" s="23">
        <f t="shared" si="18"/>
        <v>1</v>
      </c>
      <c r="BE65" s="24">
        <f t="shared" si="19"/>
        <v>1</v>
      </c>
      <c r="BF65" s="25" t="s">
        <v>352</v>
      </c>
      <c r="BG65" s="26" t="s">
        <v>429</v>
      </c>
    </row>
    <row r="66" spans="1:59" ht="15.75" customHeight="1" x14ac:dyDescent="0.25">
      <c r="A66" s="703" t="s">
        <v>155</v>
      </c>
      <c r="B66" s="29" t="s">
        <v>15</v>
      </c>
      <c r="C66" s="715" t="s">
        <v>156</v>
      </c>
      <c r="D66" s="64"/>
      <c r="E66" s="65" t="str">
        <f t="shared" si="77"/>
        <v/>
      </c>
      <c r="F66" s="64"/>
      <c r="G66" s="65" t="str">
        <f t="shared" si="50"/>
        <v/>
      </c>
      <c r="H66" s="64"/>
      <c r="I66" s="66"/>
      <c r="J66" s="64"/>
      <c r="K66" s="65" t="str">
        <f t="shared" si="51"/>
        <v/>
      </c>
      <c r="L66" s="64"/>
      <c r="M66" s="65" t="str">
        <f t="shared" si="52"/>
        <v/>
      </c>
      <c r="N66" s="64"/>
      <c r="O66" s="66"/>
      <c r="P66" s="15"/>
      <c r="Q66" s="16" t="str">
        <f>IF(P66*15=0,"",P66*15)</f>
        <v/>
      </c>
      <c r="R66" s="508">
        <v>1</v>
      </c>
      <c r="S66" s="511">
        <v>14</v>
      </c>
      <c r="T66" s="508">
        <v>1</v>
      </c>
      <c r="U66" s="509" t="s">
        <v>71</v>
      </c>
      <c r="V66" s="15"/>
      <c r="W66" s="16" t="str">
        <f t="shared" ref="W66" si="100">IF(V66*15=0,"",V66*15)</f>
        <v/>
      </c>
      <c r="X66" s="15"/>
      <c r="Y66" s="16" t="str">
        <f t="shared" ref="Y66" si="101">IF(X66*15=0,"",X66*15)</f>
        <v/>
      </c>
      <c r="Z66" s="15"/>
      <c r="AA66" s="21"/>
      <c r="AB66" s="64"/>
      <c r="AC66" s="65" t="str">
        <f t="shared" si="83"/>
        <v/>
      </c>
      <c r="AD66" s="64"/>
      <c r="AE66" s="65" t="str">
        <f t="shared" si="84"/>
        <v/>
      </c>
      <c r="AF66" s="64"/>
      <c r="AG66" s="66"/>
      <c r="AH66" s="64"/>
      <c r="AI66" s="65" t="str">
        <f t="shared" si="85"/>
        <v/>
      </c>
      <c r="AJ66" s="64"/>
      <c r="AK66" s="65" t="str">
        <f t="shared" si="86"/>
        <v/>
      </c>
      <c r="AL66" s="64"/>
      <c r="AM66" s="66"/>
      <c r="AN66" s="15"/>
      <c r="AO66" s="16" t="str">
        <f t="shared" si="81"/>
        <v/>
      </c>
      <c r="AP66" s="15"/>
      <c r="AQ66" s="16" t="str">
        <f t="shared" si="87"/>
        <v/>
      </c>
      <c r="AR66" s="15"/>
      <c r="AS66" s="21"/>
      <c r="AT66" s="15"/>
      <c r="AU66" s="16" t="str">
        <f t="shared" si="59"/>
        <v/>
      </c>
      <c r="AV66" s="15"/>
      <c r="AW66" s="16" t="str">
        <f t="shared" si="88"/>
        <v/>
      </c>
      <c r="AX66" s="15"/>
      <c r="AY66" s="17"/>
      <c r="AZ66" s="22"/>
      <c r="BA66" s="16"/>
      <c r="BB66" s="23">
        <v>1</v>
      </c>
      <c r="BC66" s="16">
        <v>14</v>
      </c>
      <c r="BD66" s="23">
        <v>1</v>
      </c>
      <c r="BE66" s="24">
        <v>1</v>
      </c>
      <c r="BF66" s="25" t="s">
        <v>352</v>
      </c>
      <c r="BG66" s="26" t="s">
        <v>371</v>
      </c>
    </row>
    <row r="67" spans="1:59" ht="15.75" customHeight="1" x14ac:dyDescent="0.2">
      <c r="A67" s="692" t="s">
        <v>157</v>
      </c>
      <c r="B67" s="29" t="s">
        <v>15</v>
      </c>
      <c r="C67" s="694" t="s">
        <v>158</v>
      </c>
      <c r="D67" s="15"/>
      <c r="E67" s="16" t="str">
        <f t="shared" si="77"/>
        <v/>
      </c>
      <c r="F67" s="15"/>
      <c r="G67" s="16" t="str">
        <f t="shared" si="50"/>
        <v/>
      </c>
      <c r="H67" s="15"/>
      <c r="I67" s="21"/>
      <c r="J67" s="15"/>
      <c r="K67" s="16" t="str">
        <f t="shared" si="51"/>
        <v/>
      </c>
      <c r="L67" s="15"/>
      <c r="M67" s="16" t="str">
        <f t="shared" si="52"/>
        <v/>
      </c>
      <c r="N67" s="15"/>
      <c r="O67" s="21"/>
      <c r="P67" s="15"/>
      <c r="Q67" s="16"/>
      <c r="R67" s="15"/>
      <c r="S67" s="16"/>
      <c r="T67" s="15"/>
      <c r="U67" s="21"/>
      <c r="V67" s="15"/>
      <c r="W67" s="16" t="str">
        <f t="shared" si="71"/>
        <v/>
      </c>
      <c r="X67" s="15"/>
      <c r="Y67" s="16"/>
      <c r="Z67" s="15"/>
      <c r="AA67" s="21"/>
      <c r="AB67" s="15">
        <v>2</v>
      </c>
      <c r="AC67" s="16">
        <v>20</v>
      </c>
      <c r="AD67" s="15"/>
      <c r="AE67" s="16">
        <v>8</v>
      </c>
      <c r="AF67" s="15">
        <v>2</v>
      </c>
      <c r="AG67" s="21" t="s">
        <v>15</v>
      </c>
      <c r="AH67" s="15"/>
      <c r="AI67" s="16"/>
      <c r="AJ67" s="15"/>
      <c r="AK67" s="16"/>
      <c r="AL67" s="15"/>
      <c r="AM67" s="21"/>
      <c r="AN67" s="15"/>
      <c r="AO67" s="16" t="str">
        <f t="shared" si="81"/>
        <v/>
      </c>
      <c r="AP67" s="15"/>
      <c r="AQ67" s="16" t="str">
        <f t="shared" si="87"/>
        <v/>
      </c>
      <c r="AR67" s="15"/>
      <c r="AS67" s="21"/>
      <c r="AT67" s="15"/>
      <c r="AU67" s="16" t="str">
        <f t="shared" si="59"/>
        <v/>
      </c>
      <c r="AV67" s="15"/>
      <c r="AW67" s="16" t="str">
        <f t="shared" si="88"/>
        <v/>
      </c>
      <c r="AX67" s="15"/>
      <c r="AY67" s="17"/>
      <c r="AZ67" s="22">
        <f t="shared" ref="AZ67:AZ84" si="102">IF(D67+J67+P67+V67+AB67+AH67+AN67+AT67=0,"",D67+J67+P67+V67+AB67+AH67+AN67+AT67)</f>
        <v>2</v>
      </c>
      <c r="BA67" s="16">
        <v>20</v>
      </c>
      <c r="BB67" s="23" t="str">
        <f t="shared" ref="BB67:BB84" si="103">IF(F67+L67+R67+X67+AD67+AJ67+AP67+AV67=0,"",F67+L67+R67+X67+AD67+AJ67+AP67+AV67)</f>
        <v/>
      </c>
      <c r="BC67" s="16">
        <v>8</v>
      </c>
      <c r="BD67" s="23">
        <f t="shared" ref="BD67:BD84" si="104">IF(N67+H67+T67+Z67+AF67+AL67+AR67+AX67=0,"",N67+H67+T67+Z67+AF67+AL67+AR67+AX67)</f>
        <v>2</v>
      </c>
      <c r="BE67" s="24">
        <f t="shared" ref="BE67:BE84" si="105">IF(D67+F67+L67+J67+P67+R67+V67+X67+AB67+AD67+AH67+AJ67+AN67+AP67+AT67+AV67=0,"",D67+F67+L67+J67+P67+R67+V67+X67+AB67+AD67+AH67+AJ67+AN67+AP67+AT67+AV67)</f>
        <v>2</v>
      </c>
      <c r="BF67" s="25" t="s">
        <v>356</v>
      </c>
      <c r="BG67" s="26" t="s">
        <v>355</v>
      </c>
    </row>
    <row r="68" spans="1:59" ht="15.75" customHeight="1" x14ac:dyDescent="0.2">
      <c r="A68" s="692" t="s">
        <v>434</v>
      </c>
      <c r="B68" s="29" t="s">
        <v>15</v>
      </c>
      <c r="C68" s="693" t="s">
        <v>324</v>
      </c>
      <c r="D68" s="15"/>
      <c r="E68" s="16"/>
      <c r="F68" s="15"/>
      <c r="G68" s="16"/>
      <c r="H68" s="15"/>
      <c r="I68" s="21"/>
      <c r="J68" s="15"/>
      <c r="K68" s="16"/>
      <c r="L68" s="15"/>
      <c r="M68" s="16"/>
      <c r="N68" s="15"/>
      <c r="O68" s="21"/>
      <c r="P68" s="15"/>
      <c r="Q68" s="16"/>
      <c r="R68" s="15"/>
      <c r="S68" s="16"/>
      <c r="T68" s="15"/>
      <c r="U68" s="21"/>
      <c r="V68" s="15"/>
      <c r="W68" s="16"/>
      <c r="X68" s="15"/>
      <c r="Y68" s="16"/>
      <c r="Z68" s="15"/>
      <c r="AA68" s="21"/>
      <c r="AB68" s="15"/>
      <c r="AC68" s="16"/>
      <c r="AD68" s="15"/>
      <c r="AE68" s="16"/>
      <c r="AF68" s="15"/>
      <c r="AG68" s="21"/>
      <c r="AH68" s="15"/>
      <c r="AI68" s="16"/>
      <c r="AJ68" s="15"/>
      <c r="AK68" s="16"/>
      <c r="AL68" s="15"/>
      <c r="AM68" s="21"/>
      <c r="AN68" s="15"/>
      <c r="AO68" s="16"/>
      <c r="AP68" s="15">
        <v>1</v>
      </c>
      <c r="AQ68" s="16">
        <v>14</v>
      </c>
      <c r="AR68" s="15">
        <v>1</v>
      </c>
      <c r="AS68" s="21" t="s">
        <v>71</v>
      </c>
      <c r="AT68" s="15"/>
      <c r="AU68" s="16"/>
      <c r="AV68" s="15"/>
      <c r="AW68" s="16"/>
      <c r="AX68" s="15"/>
      <c r="AY68" s="17"/>
      <c r="AZ68" s="22" t="str">
        <f t="shared" si="102"/>
        <v/>
      </c>
      <c r="BA68" s="16" t="str">
        <f t="shared" ref="BA68:BA84" si="106">IF((D68+J68+P68+V68+AB68+AH68+AN68+AT68)*14=0,"",(D68+J68+P68+V68+AB68+AH68+AN68+AT68)*14)</f>
        <v/>
      </c>
      <c r="BB68" s="23">
        <f t="shared" si="103"/>
        <v>1</v>
      </c>
      <c r="BC68" s="16">
        <f t="shared" ref="BC68:BC84" si="107">IF((L68+F68+R68+X68+AD68+AJ68+AP68+AV68)*14=0,"",(L68+F68+R68+X68+AD68+AJ68+AP68+AV68)*14)</f>
        <v>14</v>
      </c>
      <c r="BD68" s="23">
        <f t="shared" si="104"/>
        <v>1</v>
      </c>
      <c r="BE68" s="24">
        <f t="shared" si="105"/>
        <v>1</v>
      </c>
      <c r="BF68" s="25" t="s">
        <v>356</v>
      </c>
      <c r="BG68" s="26" t="s">
        <v>355</v>
      </c>
    </row>
    <row r="69" spans="1:59" ht="15.75" customHeight="1" x14ac:dyDescent="0.2">
      <c r="A69" s="692" t="s">
        <v>425</v>
      </c>
      <c r="B69" s="29" t="s">
        <v>15</v>
      </c>
      <c r="C69" s="693" t="s">
        <v>327</v>
      </c>
      <c r="D69" s="15"/>
      <c r="E69" s="16" t="str">
        <f t="shared" si="77"/>
        <v/>
      </c>
      <c r="F69" s="15"/>
      <c r="G69" s="16" t="str">
        <f t="shared" si="50"/>
        <v/>
      </c>
      <c r="H69" s="15"/>
      <c r="I69" s="21"/>
      <c r="J69" s="15"/>
      <c r="K69" s="16" t="str">
        <f t="shared" si="51"/>
        <v/>
      </c>
      <c r="L69" s="15"/>
      <c r="M69" s="16" t="str">
        <f t="shared" si="52"/>
        <v/>
      </c>
      <c r="N69" s="15"/>
      <c r="O69" s="21"/>
      <c r="P69" s="15"/>
      <c r="Q69" s="16" t="str">
        <f t="shared" si="89"/>
        <v/>
      </c>
      <c r="R69" s="15"/>
      <c r="S69" s="16" t="str">
        <f t="shared" si="90"/>
        <v/>
      </c>
      <c r="T69" s="15"/>
      <c r="U69" s="21"/>
      <c r="V69" s="15"/>
      <c r="W69" s="16"/>
      <c r="X69" s="15"/>
      <c r="Y69" s="16"/>
      <c r="Z69" s="15"/>
      <c r="AA69" s="21"/>
      <c r="AB69" s="15"/>
      <c r="AC69" s="16" t="str">
        <f t="shared" ref="AC69" si="108">IF(AB69*15=0,"",AB69*15)</f>
        <v/>
      </c>
      <c r="AD69" s="15">
        <v>1</v>
      </c>
      <c r="AE69" s="16">
        <v>14</v>
      </c>
      <c r="AF69" s="15">
        <v>1</v>
      </c>
      <c r="AG69" s="21" t="s">
        <v>71</v>
      </c>
      <c r="AH69" s="15"/>
      <c r="AI69" s="16"/>
      <c r="AJ69" s="15"/>
      <c r="AK69" s="16"/>
      <c r="AL69" s="15"/>
      <c r="AM69" s="21"/>
      <c r="AN69" s="15"/>
      <c r="AO69" s="16" t="str">
        <f t="shared" si="81"/>
        <v/>
      </c>
      <c r="AP69" s="15"/>
      <c r="AQ69" s="16" t="str">
        <f t="shared" si="87"/>
        <v/>
      </c>
      <c r="AR69" s="15"/>
      <c r="AS69" s="21"/>
      <c r="AT69" s="15"/>
      <c r="AU69" s="16" t="str">
        <f t="shared" si="59"/>
        <v/>
      </c>
      <c r="AV69" s="15"/>
      <c r="AW69" s="16" t="str">
        <f t="shared" si="88"/>
        <v/>
      </c>
      <c r="AX69" s="15"/>
      <c r="AY69" s="17"/>
      <c r="AZ69" s="22" t="str">
        <f t="shared" si="102"/>
        <v/>
      </c>
      <c r="BA69" s="16" t="str">
        <f t="shared" si="106"/>
        <v/>
      </c>
      <c r="BB69" s="23">
        <f t="shared" si="103"/>
        <v>1</v>
      </c>
      <c r="BC69" s="16">
        <f t="shared" si="107"/>
        <v>14</v>
      </c>
      <c r="BD69" s="23">
        <f t="shared" si="104"/>
        <v>1</v>
      </c>
      <c r="BE69" s="24">
        <f t="shared" si="105"/>
        <v>1</v>
      </c>
      <c r="BF69" s="25" t="s">
        <v>352</v>
      </c>
      <c r="BG69" s="26" t="s">
        <v>372</v>
      </c>
    </row>
    <row r="70" spans="1:59" ht="15.75" customHeight="1" x14ac:dyDescent="0.25">
      <c r="A70" s="692" t="s">
        <v>426</v>
      </c>
      <c r="B70" s="29" t="s">
        <v>15</v>
      </c>
      <c r="C70" s="693" t="s">
        <v>328</v>
      </c>
      <c r="D70" s="15"/>
      <c r="E70" s="16" t="str">
        <f t="shared" si="77"/>
        <v/>
      </c>
      <c r="F70" s="15"/>
      <c r="G70" s="16" t="str">
        <f t="shared" si="50"/>
        <v/>
      </c>
      <c r="H70" s="15"/>
      <c r="I70" s="21"/>
      <c r="J70" s="15"/>
      <c r="K70" s="16" t="str">
        <f t="shared" si="51"/>
        <v/>
      </c>
      <c r="L70" s="15"/>
      <c r="M70" s="16" t="str">
        <f t="shared" si="52"/>
        <v/>
      </c>
      <c r="N70" s="15"/>
      <c r="O70" s="21"/>
      <c r="P70" s="15"/>
      <c r="Q70" s="16" t="str">
        <f t="shared" si="89"/>
        <v/>
      </c>
      <c r="R70" s="15"/>
      <c r="S70" s="16" t="str">
        <f t="shared" si="90"/>
        <v/>
      </c>
      <c r="T70" s="15"/>
      <c r="U70" s="21"/>
      <c r="V70" s="15"/>
      <c r="W70" s="16"/>
      <c r="X70" s="15"/>
      <c r="Y70" s="16"/>
      <c r="Z70" s="15"/>
      <c r="AA70" s="21"/>
      <c r="AB70" s="15"/>
      <c r="AC70" s="16"/>
      <c r="AD70" s="15"/>
      <c r="AE70" s="16"/>
      <c r="AF70" s="15"/>
      <c r="AG70" s="21"/>
      <c r="AH70" s="15"/>
      <c r="AI70" s="16" t="str">
        <f t="shared" si="85"/>
        <v/>
      </c>
      <c r="AJ70" s="15">
        <v>1</v>
      </c>
      <c r="AK70" s="503">
        <v>14</v>
      </c>
      <c r="AL70" s="15">
        <v>1</v>
      </c>
      <c r="AM70" s="21" t="s">
        <v>71</v>
      </c>
      <c r="AN70" s="15"/>
      <c r="AO70" s="16" t="str">
        <f t="shared" si="81"/>
        <v/>
      </c>
      <c r="AP70" s="15"/>
      <c r="AQ70" s="16"/>
      <c r="AR70" s="15"/>
      <c r="AS70" s="21"/>
      <c r="AT70" s="15"/>
      <c r="AU70" s="16" t="str">
        <f t="shared" si="59"/>
        <v/>
      </c>
      <c r="AV70" s="15"/>
      <c r="AW70" s="16"/>
      <c r="AX70" s="15"/>
      <c r="AY70" s="17"/>
      <c r="AZ70" s="22" t="str">
        <f t="shared" si="102"/>
        <v/>
      </c>
      <c r="BA70" s="16" t="str">
        <f t="shared" si="106"/>
        <v/>
      </c>
      <c r="BB70" s="23">
        <f t="shared" si="103"/>
        <v>1</v>
      </c>
      <c r="BC70" s="16">
        <f t="shared" si="107"/>
        <v>14</v>
      </c>
      <c r="BD70" s="23">
        <f t="shared" si="104"/>
        <v>1</v>
      </c>
      <c r="BE70" s="24">
        <f t="shared" si="105"/>
        <v>1</v>
      </c>
      <c r="BF70" s="25" t="s">
        <v>352</v>
      </c>
      <c r="BG70" s="26" t="s">
        <v>372</v>
      </c>
    </row>
    <row r="71" spans="1:59" ht="15.75" customHeight="1" x14ac:dyDescent="0.2">
      <c r="A71" s="692" t="s">
        <v>427</v>
      </c>
      <c r="B71" s="440" t="s">
        <v>15</v>
      </c>
      <c r="C71" s="693" t="s">
        <v>329</v>
      </c>
      <c r="D71" s="15"/>
      <c r="E71" s="16"/>
      <c r="F71" s="15"/>
      <c r="G71" s="16"/>
      <c r="H71" s="15"/>
      <c r="I71" s="21"/>
      <c r="J71" s="15"/>
      <c r="K71" s="16"/>
      <c r="L71" s="15"/>
      <c r="M71" s="16"/>
      <c r="N71" s="15"/>
      <c r="O71" s="21"/>
      <c r="P71" s="15"/>
      <c r="Q71" s="16"/>
      <c r="R71" s="15"/>
      <c r="S71" s="16"/>
      <c r="T71" s="15"/>
      <c r="U71" s="21"/>
      <c r="V71" s="15"/>
      <c r="W71" s="16"/>
      <c r="X71" s="15"/>
      <c r="Y71" s="16"/>
      <c r="Z71" s="15"/>
      <c r="AA71" s="21"/>
      <c r="AB71" s="15"/>
      <c r="AC71" s="16"/>
      <c r="AD71" s="15"/>
      <c r="AE71" s="16"/>
      <c r="AF71" s="15"/>
      <c r="AG71" s="21"/>
      <c r="AH71" s="15"/>
      <c r="AI71" s="16"/>
      <c r="AJ71" s="15"/>
      <c r="AK71" s="16"/>
      <c r="AL71" s="15"/>
      <c r="AM71" s="21"/>
      <c r="AN71" s="15"/>
      <c r="AO71" s="16"/>
      <c r="AP71" s="15"/>
      <c r="AQ71" s="16"/>
      <c r="AR71" s="15"/>
      <c r="AS71" s="21"/>
      <c r="AT71" s="15"/>
      <c r="AU71" s="16"/>
      <c r="AV71" s="15">
        <v>1</v>
      </c>
      <c r="AW71" s="16">
        <v>8</v>
      </c>
      <c r="AX71" s="15">
        <v>1</v>
      </c>
      <c r="AY71" s="21" t="s">
        <v>71</v>
      </c>
      <c r="AZ71" s="22" t="str">
        <f t="shared" si="102"/>
        <v/>
      </c>
      <c r="BA71" s="16" t="str">
        <f t="shared" si="106"/>
        <v/>
      </c>
      <c r="BB71" s="23">
        <f t="shared" si="103"/>
        <v>1</v>
      </c>
      <c r="BC71" s="16">
        <v>10</v>
      </c>
      <c r="BD71" s="23">
        <f t="shared" si="104"/>
        <v>1</v>
      </c>
      <c r="BE71" s="24">
        <f t="shared" si="105"/>
        <v>1</v>
      </c>
      <c r="BF71" s="25" t="s">
        <v>352</v>
      </c>
      <c r="BG71" s="26" t="s">
        <v>353</v>
      </c>
    </row>
    <row r="72" spans="1:59" ht="15.75" customHeight="1" x14ac:dyDescent="0.2">
      <c r="A72" s="692" t="s">
        <v>222</v>
      </c>
      <c r="B72" s="440" t="s">
        <v>15</v>
      </c>
      <c r="C72" s="693" t="s">
        <v>223</v>
      </c>
      <c r="D72" s="15"/>
      <c r="E72" s="16"/>
      <c r="F72" s="15"/>
      <c r="G72" s="16"/>
      <c r="H72" s="15"/>
      <c r="I72" s="21"/>
      <c r="J72" s="15"/>
      <c r="K72" s="16"/>
      <c r="L72" s="15">
        <v>1</v>
      </c>
      <c r="M72" s="16">
        <v>14</v>
      </c>
      <c r="N72" s="15">
        <v>2</v>
      </c>
      <c r="O72" s="21" t="s">
        <v>71</v>
      </c>
      <c r="P72" s="15"/>
      <c r="Q72" s="16"/>
      <c r="R72" s="15"/>
      <c r="S72" s="16"/>
      <c r="T72" s="15"/>
      <c r="U72" s="21"/>
      <c r="V72" s="15"/>
      <c r="W72" s="16"/>
      <c r="X72" s="15"/>
      <c r="Y72" s="16"/>
      <c r="Z72" s="15"/>
      <c r="AA72" s="21"/>
      <c r="AB72" s="15"/>
      <c r="AC72" s="16"/>
      <c r="AD72" s="15"/>
      <c r="AE72" s="16"/>
      <c r="AF72" s="15"/>
      <c r="AG72" s="21"/>
      <c r="AH72" s="15"/>
      <c r="AI72" s="16"/>
      <c r="AJ72" s="15"/>
      <c r="AK72" s="16"/>
      <c r="AL72" s="15"/>
      <c r="AM72" s="21"/>
      <c r="AN72" s="15"/>
      <c r="AO72" s="16"/>
      <c r="AP72" s="15"/>
      <c r="AQ72" s="16"/>
      <c r="AR72" s="15"/>
      <c r="AS72" s="21"/>
      <c r="AT72" s="15"/>
      <c r="AU72" s="16"/>
      <c r="AV72" s="15"/>
      <c r="AW72" s="16"/>
      <c r="AX72" s="15"/>
      <c r="AY72" s="17"/>
      <c r="AZ72" s="22" t="str">
        <f t="shared" si="102"/>
        <v/>
      </c>
      <c r="BA72" s="16" t="str">
        <f t="shared" si="106"/>
        <v/>
      </c>
      <c r="BB72" s="23">
        <f t="shared" si="103"/>
        <v>1</v>
      </c>
      <c r="BC72" s="16">
        <f t="shared" si="107"/>
        <v>14</v>
      </c>
      <c r="BD72" s="23">
        <f t="shared" si="104"/>
        <v>2</v>
      </c>
      <c r="BE72" s="24">
        <f t="shared" si="105"/>
        <v>1</v>
      </c>
      <c r="BF72" s="25" t="s">
        <v>333</v>
      </c>
      <c r="BG72" s="573" t="s">
        <v>383</v>
      </c>
    </row>
    <row r="73" spans="1:59" ht="15.75" customHeight="1" x14ac:dyDescent="0.2">
      <c r="A73" s="12" t="s">
        <v>159</v>
      </c>
      <c r="B73" s="29" t="s">
        <v>15</v>
      </c>
      <c r="C73" s="14" t="s">
        <v>160</v>
      </c>
      <c r="D73" s="15"/>
      <c r="E73" s="16" t="str">
        <f t="shared" ref="E73:E83" si="109">IF(D73*15=0,"",D73*15)</f>
        <v/>
      </c>
      <c r="F73" s="15"/>
      <c r="G73" s="16" t="str">
        <f t="shared" ref="G73:G83" si="110">IF(F73*15=0,"",F73*15)</f>
        <v/>
      </c>
      <c r="H73" s="15"/>
      <c r="I73" s="21"/>
      <c r="J73" s="15"/>
      <c r="K73" s="16" t="str">
        <f t="shared" ref="K73:K83" si="111">IF(J73*15=0,"",J73*15)</f>
        <v/>
      </c>
      <c r="L73" s="15">
        <v>2</v>
      </c>
      <c r="M73" s="16">
        <v>28</v>
      </c>
      <c r="N73" s="15">
        <v>2</v>
      </c>
      <c r="O73" s="21" t="s">
        <v>71</v>
      </c>
      <c r="P73" s="15"/>
      <c r="Q73" s="16" t="str">
        <f t="shared" ref="Q73:Q83" si="112">IF(P73*15=0,"",P73*15)</f>
        <v/>
      </c>
      <c r="R73" s="15"/>
      <c r="S73" s="16" t="str">
        <f t="shared" ref="S73:S83" si="113">IF(R73*15=0,"",R73*15)</f>
        <v/>
      </c>
      <c r="T73" s="15"/>
      <c r="U73" s="21"/>
      <c r="V73" s="15"/>
      <c r="W73" s="16" t="str">
        <f t="shared" ref="W73:W83" si="114">IF(V73*15=0,"",V73*15)</f>
        <v/>
      </c>
      <c r="X73" s="15"/>
      <c r="Y73" s="16" t="str">
        <f t="shared" ref="Y73:Y81" si="115">IF(X73*15=0,"",X73*15)</f>
        <v/>
      </c>
      <c r="Z73" s="15"/>
      <c r="AA73" s="21"/>
      <c r="AB73" s="15"/>
      <c r="AC73" s="16" t="str">
        <f t="shared" ref="AC73:AC83" si="116">IF(AB73*15=0,"",AB73*15)</f>
        <v/>
      </c>
      <c r="AD73" s="15"/>
      <c r="AE73" s="16" t="str">
        <f t="shared" ref="AE73:AE83" si="117">IF(AD73*15=0,"",AD73*15)</f>
        <v/>
      </c>
      <c r="AF73" s="15"/>
      <c r="AG73" s="21"/>
      <c r="AH73" s="15"/>
      <c r="AI73" s="16" t="str">
        <f t="shared" ref="AI73:AI82" si="118">IF(AH73*15=0,"",AH73*15)</f>
        <v/>
      </c>
      <c r="AJ73" s="15"/>
      <c r="AK73" s="16" t="str">
        <f t="shared" ref="AK73:AK82" si="119">IF(AJ73*15=0,"",AJ73*15)</f>
        <v/>
      </c>
      <c r="AL73" s="15"/>
      <c r="AM73" s="21"/>
      <c r="AN73" s="15"/>
      <c r="AO73" s="16" t="str">
        <f t="shared" ref="AO73:AO82" si="120">IF(AN73*15=0,"",AN73*15)</f>
        <v/>
      </c>
      <c r="AP73" s="15"/>
      <c r="AQ73" s="16" t="str">
        <f t="shared" ref="AQ73:AQ82" si="121">IF(AP73*15=0,"",AP73*15)</f>
        <v/>
      </c>
      <c r="AR73" s="15"/>
      <c r="AS73" s="21"/>
      <c r="AT73" s="15"/>
      <c r="AU73" s="16" t="str">
        <f t="shared" ref="AU73:AU83" si="122">IF(AT73*15=0,"",AT73*15)</f>
        <v/>
      </c>
      <c r="AV73" s="15"/>
      <c r="AW73" s="16" t="str">
        <f t="shared" ref="AW73:AW83" si="123">IF(AV73*15=0,"",AV73*15)</f>
        <v/>
      </c>
      <c r="AX73" s="15"/>
      <c r="AY73" s="17"/>
      <c r="AZ73" s="22" t="str">
        <f t="shared" si="102"/>
        <v/>
      </c>
      <c r="BA73" s="16" t="str">
        <f t="shared" si="106"/>
        <v/>
      </c>
      <c r="BB73" s="23">
        <f t="shared" si="103"/>
        <v>2</v>
      </c>
      <c r="BC73" s="16">
        <f t="shared" si="107"/>
        <v>28</v>
      </c>
      <c r="BD73" s="23">
        <f t="shared" si="104"/>
        <v>2</v>
      </c>
      <c r="BE73" s="24">
        <f t="shared" si="105"/>
        <v>2</v>
      </c>
      <c r="BF73" s="25" t="s">
        <v>349</v>
      </c>
      <c r="BG73" s="26" t="s">
        <v>350</v>
      </c>
    </row>
    <row r="74" spans="1:59" s="27" customFormat="1" ht="15.75" customHeight="1" x14ac:dyDescent="0.2">
      <c r="A74" s="12" t="s">
        <v>161</v>
      </c>
      <c r="B74" s="29" t="s">
        <v>15</v>
      </c>
      <c r="C74" s="14" t="s">
        <v>162</v>
      </c>
      <c r="D74" s="15"/>
      <c r="E74" s="16" t="str">
        <f t="shared" si="109"/>
        <v/>
      </c>
      <c r="F74" s="15"/>
      <c r="G74" s="16" t="str">
        <f t="shared" si="110"/>
        <v/>
      </c>
      <c r="H74" s="15"/>
      <c r="I74" s="21"/>
      <c r="J74" s="15"/>
      <c r="K74" s="16" t="str">
        <f t="shared" si="111"/>
        <v/>
      </c>
      <c r="L74" s="15"/>
      <c r="M74" s="16" t="str">
        <f t="shared" ref="M74:M83" si="124">IF(L74*15=0,"",L74*15)</f>
        <v/>
      </c>
      <c r="N74" s="15"/>
      <c r="O74" s="21"/>
      <c r="P74" s="15"/>
      <c r="Q74" s="16" t="str">
        <f t="shared" si="112"/>
        <v/>
      </c>
      <c r="R74" s="15">
        <v>2</v>
      </c>
      <c r="S74" s="16">
        <v>28</v>
      </c>
      <c r="T74" s="15">
        <v>2</v>
      </c>
      <c r="U74" s="21" t="s">
        <v>71</v>
      </c>
      <c r="V74" s="15"/>
      <c r="W74" s="16" t="str">
        <f t="shared" si="114"/>
        <v/>
      </c>
      <c r="X74" s="15"/>
      <c r="Y74" s="16" t="str">
        <f t="shared" si="115"/>
        <v/>
      </c>
      <c r="Z74" s="15"/>
      <c r="AA74" s="21"/>
      <c r="AB74" s="15"/>
      <c r="AC74" s="16" t="str">
        <f t="shared" si="116"/>
        <v/>
      </c>
      <c r="AD74" s="15"/>
      <c r="AE74" s="16" t="str">
        <f t="shared" si="117"/>
        <v/>
      </c>
      <c r="AF74" s="15"/>
      <c r="AG74" s="21"/>
      <c r="AH74" s="15"/>
      <c r="AI74" s="16" t="str">
        <f t="shared" si="118"/>
        <v/>
      </c>
      <c r="AJ74" s="15"/>
      <c r="AK74" s="16" t="str">
        <f t="shared" si="119"/>
        <v/>
      </c>
      <c r="AL74" s="15"/>
      <c r="AM74" s="21"/>
      <c r="AN74" s="15"/>
      <c r="AO74" s="16" t="str">
        <f t="shared" si="120"/>
        <v/>
      </c>
      <c r="AP74" s="15"/>
      <c r="AQ74" s="16" t="str">
        <f t="shared" si="121"/>
        <v/>
      </c>
      <c r="AR74" s="15"/>
      <c r="AS74" s="21"/>
      <c r="AT74" s="15"/>
      <c r="AU74" s="16" t="str">
        <f t="shared" si="122"/>
        <v/>
      </c>
      <c r="AV74" s="15"/>
      <c r="AW74" s="16" t="str">
        <f t="shared" si="123"/>
        <v/>
      </c>
      <c r="AX74" s="15"/>
      <c r="AY74" s="17"/>
      <c r="AZ74" s="22" t="str">
        <f t="shared" si="102"/>
        <v/>
      </c>
      <c r="BA74" s="16" t="str">
        <f t="shared" si="106"/>
        <v/>
      </c>
      <c r="BB74" s="23">
        <f t="shared" si="103"/>
        <v>2</v>
      </c>
      <c r="BC74" s="16">
        <f t="shared" si="107"/>
        <v>28</v>
      </c>
      <c r="BD74" s="23">
        <f t="shared" si="104"/>
        <v>2</v>
      </c>
      <c r="BE74" s="24">
        <f t="shared" si="105"/>
        <v>2</v>
      </c>
      <c r="BF74" s="25" t="s">
        <v>349</v>
      </c>
      <c r="BG74" s="26" t="s">
        <v>350</v>
      </c>
    </row>
    <row r="75" spans="1:59" s="27" customFormat="1" ht="16.5" customHeight="1" x14ac:dyDescent="0.2">
      <c r="A75" s="12" t="s">
        <v>163</v>
      </c>
      <c r="B75" s="29" t="s">
        <v>15</v>
      </c>
      <c r="C75" s="14" t="s">
        <v>164</v>
      </c>
      <c r="D75" s="15"/>
      <c r="E75" s="16" t="str">
        <f t="shared" si="109"/>
        <v/>
      </c>
      <c r="F75" s="15"/>
      <c r="G75" s="16" t="str">
        <f t="shared" si="110"/>
        <v/>
      </c>
      <c r="H75" s="15"/>
      <c r="I75" s="21"/>
      <c r="J75" s="15"/>
      <c r="K75" s="16" t="str">
        <f t="shared" si="111"/>
        <v/>
      </c>
      <c r="L75" s="15"/>
      <c r="M75" s="16" t="str">
        <f t="shared" si="124"/>
        <v/>
      </c>
      <c r="N75" s="15"/>
      <c r="O75" s="21"/>
      <c r="P75" s="15"/>
      <c r="Q75" s="16" t="str">
        <f t="shared" si="112"/>
        <v/>
      </c>
      <c r="R75" s="15"/>
      <c r="S75" s="16" t="str">
        <f t="shared" si="113"/>
        <v/>
      </c>
      <c r="T75" s="15"/>
      <c r="U75" s="21"/>
      <c r="V75" s="15"/>
      <c r="W75" s="16" t="str">
        <f t="shared" si="114"/>
        <v/>
      </c>
      <c r="X75" s="15">
        <v>2</v>
      </c>
      <c r="Y75" s="16">
        <v>28</v>
      </c>
      <c r="Z75" s="15">
        <v>2</v>
      </c>
      <c r="AA75" s="21" t="s">
        <v>71</v>
      </c>
      <c r="AB75" s="15"/>
      <c r="AC75" s="16" t="str">
        <f t="shared" si="116"/>
        <v/>
      </c>
      <c r="AD75" s="15"/>
      <c r="AE75" s="16" t="str">
        <f t="shared" si="117"/>
        <v/>
      </c>
      <c r="AF75" s="15"/>
      <c r="AG75" s="21"/>
      <c r="AH75" s="15"/>
      <c r="AI75" s="16" t="str">
        <f t="shared" si="118"/>
        <v/>
      </c>
      <c r="AJ75" s="15"/>
      <c r="AK75" s="16" t="str">
        <f t="shared" si="119"/>
        <v/>
      </c>
      <c r="AL75" s="15"/>
      <c r="AM75" s="21"/>
      <c r="AN75" s="15"/>
      <c r="AO75" s="16" t="str">
        <f t="shared" si="120"/>
        <v/>
      </c>
      <c r="AP75" s="15"/>
      <c r="AQ75" s="16" t="str">
        <f t="shared" si="121"/>
        <v/>
      </c>
      <c r="AR75" s="15"/>
      <c r="AS75" s="21"/>
      <c r="AT75" s="15"/>
      <c r="AU75" s="16" t="str">
        <f t="shared" si="122"/>
        <v/>
      </c>
      <c r="AV75" s="15"/>
      <c r="AW75" s="16" t="str">
        <f>IF(AV75*15=0,"",AV75*15)</f>
        <v/>
      </c>
      <c r="AX75" s="15"/>
      <c r="AY75" s="17"/>
      <c r="AZ75" s="22" t="str">
        <f t="shared" si="102"/>
        <v/>
      </c>
      <c r="BA75" s="16" t="str">
        <f t="shared" si="106"/>
        <v/>
      </c>
      <c r="BB75" s="23">
        <f t="shared" si="103"/>
        <v>2</v>
      </c>
      <c r="BC75" s="16">
        <f t="shared" si="107"/>
        <v>28</v>
      </c>
      <c r="BD75" s="23">
        <f t="shared" si="104"/>
        <v>2</v>
      </c>
      <c r="BE75" s="24">
        <f t="shared" si="105"/>
        <v>2</v>
      </c>
      <c r="BF75" s="25" t="s">
        <v>349</v>
      </c>
      <c r="BG75" s="26" t="s">
        <v>350</v>
      </c>
    </row>
    <row r="76" spans="1:59" ht="15.75" customHeight="1" x14ac:dyDescent="0.2">
      <c r="A76" s="12" t="s">
        <v>165</v>
      </c>
      <c r="B76" s="29" t="s">
        <v>15</v>
      </c>
      <c r="C76" s="14" t="s">
        <v>166</v>
      </c>
      <c r="D76" s="15"/>
      <c r="E76" s="16" t="str">
        <f t="shared" si="109"/>
        <v/>
      </c>
      <c r="F76" s="15"/>
      <c r="G76" s="16" t="str">
        <f t="shared" si="110"/>
        <v/>
      </c>
      <c r="H76" s="15"/>
      <c r="I76" s="21"/>
      <c r="J76" s="15"/>
      <c r="K76" s="16" t="str">
        <f t="shared" si="111"/>
        <v/>
      </c>
      <c r="L76" s="15"/>
      <c r="M76" s="16" t="str">
        <f t="shared" si="124"/>
        <v/>
      </c>
      <c r="N76" s="15"/>
      <c r="O76" s="21"/>
      <c r="P76" s="15"/>
      <c r="Q76" s="16" t="str">
        <f t="shared" si="112"/>
        <v/>
      </c>
      <c r="R76" s="15"/>
      <c r="S76" s="16" t="str">
        <f t="shared" si="113"/>
        <v/>
      </c>
      <c r="T76" s="15"/>
      <c r="U76" s="21"/>
      <c r="V76" s="15"/>
      <c r="W76" s="16" t="str">
        <f t="shared" si="114"/>
        <v/>
      </c>
      <c r="X76" s="15"/>
      <c r="Y76" s="16" t="str">
        <f t="shared" si="115"/>
        <v/>
      </c>
      <c r="Z76" s="15"/>
      <c r="AA76" s="21"/>
      <c r="AB76" s="15"/>
      <c r="AC76" s="16" t="str">
        <f t="shared" si="116"/>
        <v/>
      </c>
      <c r="AD76" s="15">
        <v>2</v>
      </c>
      <c r="AE76" s="16">
        <v>28</v>
      </c>
      <c r="AF76" s="15">
        <v>2</v>
      </c>
      <c r="AG76" s="21" t="s">
        <v>71</v>
      </c>
      <c r="AH76" s="15"/>
      <c r="AI76" s="16" t="str">
        <f t="shared" si="118"/>
        <v/>
      </c>
      <c r="AJ76" s="15"/>
      <c r="AK76" s="16" t="str">
        <f t="shared" si="119"/>
        <v/>
      </c>
      <c r="AL76" s="15"/>
      <c r="AM76" s="21"/>
      <c r="AN76" s="15"/>
      <c r="AO76" s="16" t="str">
        <f t="shared" si="120"/>
        <v/>
      </c>
      <c r="AP76" s="15"/>
      <c r="AQ76" s="16" t="str">
        <f t="shared" si="121"/>
        <v/>
      </c>
      <c r="AR76" s="15"/>
      <c r="AS76" s="21"/>
      <c r="AT76" s="15"/>
      <c r="AU76" s="16" t="str">
        <f t="shared" si="122"/>
        <v/>
      </c>
      <c r="AV76" s="15"/>
      <c r="AW76" s="16" t="str">
        <f t="shared" si="123"/>
        <v/>
      </c>
      <c r="AX76" s="15"/>
      <c r="AY76" s="17"/>
      <c r="AZ76" s="22" t="str">
        <f t="shared" si="102"/>
        <v/>
      </c>
      <c r="BA76" s="16" t="str">
        <f t="shared" si="106"/>
        <v/>
      </c>
      <c r="BB76" s="23">
        <f t="shared" si="103"/>
        <v>2</v>
      </c>
      <c r="BC76" s="16">
        <f t="shared" si="107"/>
        <v>28</v>
      </c>
      <c r="BD76" s="23">
        <f t="shared" si="104"/>
        <v>2</v>
      </c>
      <c r="BE76" s="24">
        <f t="shared" si="105"/>
        <v>2</v>
      </c>
      <c r="BF76" s="25" t="s">
        <v>349</v>
      </c>
      <c r="BG76" s="26" t="s">
        <v>350</v>
      </c>
    </row>
    <row r="77" spans="1:59" ht="15.75" customHeight="1" x14ac:dyDescent="0.2">
      <c r="A77" s="12" t="s">
        <v>167</v>
      </c>
      <c r="B77" s="29" t="s">
        <v>15</v>
      </c>
      <c r="C77" s="14" t="s">
        <v>168</v>
      </c>
      <c r="D77" s="15"/>
      <c r="E77" s="16" t="str">
        <f t="shared" si="109"/>
        <v/>
      </c>
      <c r="F77" s="15"/>
      <c r="G77" s="16" t="str">
        <f t="shared" si="110"/>
        <v/>
      </c>
      <c r="H77" s="15"/>
      <c r="I77" s="21"/>
      <c r="J77" s="15"/>
      <c r="K77" s="16" t="str">
        <f t="shared" si="111"/>
        <v/>
      </c>
      <c r="L77" s="15"/>
      <c r="M77" s="16" t="str">
        <f t="shared" si="124"/>
        <v/>
      </c>
      <c r="N77" s="15"/>
      <c r="O77" s="21"/>
      <c r="P77" s="15"/>
      <c r="Q77" s="16" t="str">
        <f t="shared" si="112"/>
        <v/>
      </c>
      <c r="R77" s="15"/>
      <c r="S77" s="16" t="str">
        <f t="shared" si="113"/>
        <v/>
      </c>
      <c r="T77" s="15"/>
      <c r="U77" s="21"/>
      <c r="V77" s="15"/>
      <c r="W77" s="16" t="str">
        <f t="shared" si="114"/>
        <v/>
      </c>
      <c r="X77" s="15"/>
      <c r="Y77" s="16" t="str">
        <f t="shared" si="115"/>
        <v/>
      </c>
      <c r="Z77" s="15"/>
      <c r="AA77" s="21"/>
      <c r="AB77" s="15"/>
      <c r="AC77" s="16" t="str">
        <f t="shared" si="116"/>
        <v/>
      </c>
      <c r="AD77" s="15"/>
      <c r="AE77" s="16" t="str">
        <f t="shared" si="117"/>
        <v/>
      </c>
      <c r="AF77" s="15"/>
      <c r="AG77" s="21"/>
      <c r="AH77" s="15"/>
      <c r="AI77" s="16" t="str">
        <f t="shared" si="118"/>
        <v/>
      </c>
      <c r="AJ77" s="15">
        <v>2</v>
      </c>
      <c r="AK77" s="16">
        <v>28</v>
      </c>
      <c r="AL77" s="15">
        <v>2</v>
      </c>
      <c r="AM77" s="21" t="s">
        <v>71</v>
      </c>
      <c r="AN77" s="15"/>
      <c r="AO77" s="16" t="str">
        <f t="shared" si="120"/>
        <v/>
      </c>
      <c r="AP77" s="15"/>
      <c r="AQ77" s="16" t="str">
        <f t="shared" si="121"/>
        <v/>
      </c>
      <c r="AR77" s="15"/>
      <c r="AS77" s="21"/>
      <c r="AT77" s="15"/>
      <c r="AU77" s="16" t="str">
        <f t="shared" si="122"/>
        <v/>
      </c>
      <c r="AV77" s="15"/>
      <c r="AW77" s="16" t="str">
        <f t="shared" si="123"/>
        <v/>
      </c>
      <c r="AX77" s="15"/>
      <c r="AY77" s="17"/>
      <c r="AZ77" s="22" t="str">
        <f t="shared" si="102"/>
        <v/>
      </c>
      <c r="BA77" s="16" t="str">
        <f t="shared" si="106"/>
        <v/>
      </c>
      <c r="BB77" s="23">
        <f t="shared" si="103"/>
        <v>2</v>
      </c>
      <c r="BC77" s="16">
        <f t="shared" si="107"/>
        <v>28</v>
      </c>
      <c r="BD77" s="23">
        <f t="shared" si="104"/>
        <v>2</v>
      </c>
      <c r="BE77" s="24">
        <f t="shared" si="105"/>
        <v>2</v>
      </c>
      <c r="BF77" s="25" t="s">
        <v>349</v>
      </c>
      <c r="BG77" s="26" t="s">
        <v>464</v>
      </c>
    </row>
    <row r="78" spans="1:59" ht="15.75" customHeight="1" x14ac:dyDescent="0.2">
      <c r="A78" s="12" t="s">
        <v>169</v>
      </c>
      <c r="B78" s="29" t="s">
        <v>15</v>
      </c>
      <c r="C78" s="14" t="s">
        <v>170</v>
      </c>
      <c r="D78" s="64"/>
      <c r="E78" s="65" t="str">
        <f t="shared" si="109"/>
        <v/>
      </c>
      <c r="F78" s="64"/>
      <c r="G78" s="65" t="str">
        <f t="shared" si="110"/>
        <v/>
      </c>
      <c r="H78" s="64"/>
      <c r="I78" s="66"/>
      <c r="J78" s="64"/>
      <c r="K78" s="65" t="str">
        <f t="shared" si="111"/>
        <v/>
      </c>
      <c r="L78" s="64"/>
      <c r="M78" s="65" t="str">
        <f t="shared" si="124"/>
        <v/>
      </c>
      <c r="N78" s="64"/>
      <c r="O78" s="66"/>
      <c r="P78" s="64"/>
      <c r="Q78" s="65" t="str">
        <f t="shared" si="112"/>
        <v/>
      </c>
      <c r="R78" s="64"/>
      <c r="S78" s="65" t="str">
        <f t="shared" si="113"/>
        <v/>
      </c>
      <c r="T78" s="64"/>
      <c r="U78" s="66"/>
      <c r="V78" s="64"/>
      <c r="W78" s="65" t="str">
        <f t="shared" si="114"/>
        <v/>
      </c>
      <c r="X78" s="64"/>
      <c r="Y78" s="65" t="str">
        <f t="shared" si="115"/>
        <v/>
      </c>
      <c r="Z78" s="64"/>
      <c r="AA78" s="66"/>
      <c r="AB78" s="64"/>
      <c r="AC78" s="65" t="str">
        <f t="shared" si="116"/>
        <v/>
      </c>
      <c r="AD78" s="64"/>
      <c r="AE78" s="65" t="str">
        <f t="shared" si="117"/>
        <v/>
      </c>
      <c r="AF78" s="64"/>
      <c r="AG78" s="66"/>
      <c r="AH78" s="64"/>
      <c r="AI78" s="65" t="str">
        <f t="shared" si="118"/>
        <v/>
      </c>
      <c r="AJ78" s="64"/>
      <c r="AK78" s="65" t="str">
        <f t="shared" si="119"/>
        <v/>
      </c>
      <c r="AL78" s="64"/>
      <c r="AM78" s="66"/>
      <c r="AN78" s="15"/>
      <c r="AO78" s="16" t="str">
        <f t="shared" si="120"/>
        <v/>
      </c>
      <c r="AP78" s="15">
        <v>2</v>
      </c>
      <c r="AQ78" s="16">
        <v>28</v>
      </c>
      <c r="AR78" s="15">
        <v>2</v>
      </c>
      <c r="AS78" s="21" t="s">
        <v>71</v>
      </c>
      <c r="AT78" s="15"/>
      <c r="AU78" s="16" t="str">
        <f t="shared" si="122"/>
        <v/>
      </c>
      <c r="AV78" s="15"/>
      <c r="AW78" s="16" t="str">
        <f t="shared" si="123"/>
        <v/>
      </c>
      <c r="AX78" s="15"/>
      <c r="AY78" s="17"/>
      <c r="AZ78" s="22" t="str">
        <f t="shared" si="102"/>
        <v/>
      </c>
      <c r="BA78" s="16" t="str">
        <f t="shared" si="106"/>
        <v/>
      </c>
      <c r="BB78" s="23">
        <f t="shared" si="103"/>
        <v>2</v>
      </c>
      <c r="BC78" s="16">
        <f t="shared" si="107"/>
        <v>28</v>
      </c>
      <c r="BD78" s="23">
        <f t="shared" si="104"/>
        <v>2</v>
      </c>
      <c r="BE78" s="24">
        <f t="shared" si="105"/>
        <v>2</v>
      </c>
      <c r="BF78" s="25" t="s">
        <v>349</v>
      </c>
      <c r="BG78" s="26" t="s">
        <v>464</v>
      </c>
    </row>
    <row r="79" spans="1:59" s="27" customFormat="1" ht="15.75" customHeight="1" x14ac:dyDescent="0.2">
      <c r="A79" s="12" t="s">
        <v>171</v>
      </c>
      <c r="B79" s="29" t="s">
        <v>15</v>
      </c>
      <c r="C79" s="14" t="s">
        <v>172</v>
      </c>
      <c r="D79" s="64"/>
      <c r="E79" s="65" t="str">
        <f t="shared" si="109"/>
        <v/>
      </c>
      <c r="F79" s="64"/>
      <c r="G79" s="65" t="str">
        <f t="shared" si="110"/>
        <v/>
      </c>
      <c r="H79" s="64"/>
      <c r="I79" s="66"/>
      <c r="J79" s="64"/>
      <c r="K79" s="65" t="str">
        <f t="shared" si="111"/>
        <v/>
      </c>
      <c r="L79" s="64"/>
      <c r="M79" s="65" t="str">
        <f t="shared" si="124"/>
        <v/>
      </c>
      <c r="N79" s="64"/>
      <c r="O79" s="66"/>
      <c r="P79" s="64"/>
      <c r="Q79" s="65" t="str">
        <f t="shared" si="112"/>
        <v/>
      </c>
      <c r="R79" s="64"/>
      <c r="S79" s="65" t="str">
        <f t="shared" si="113"/>
        <v/>
      </c>
      <c r="T79" s="64"/>
      <c r="U79" s="66"/>
      <c r="V79" s="64"/>
      <c r="W79" s="65" t="str">
        <f t="shared" si="114"/>
        <v/>
      </c>
      <c r="X79" s="64"/>
      <c r="Y79" s="65" t="str">
        <f t="shared" si="115"/>
        <v/>
      </c>
      <c r="Z79" s="64"/>
      <c r="AA79" s="66"/>
      <c r="AB79" s="64"/>
      <c r="AC79" s="65" t="str">
        <f t="shared" si="116"/>
        <v/>
      </c>
      <c r="AD79" s="64"/>
      <c r="AE79" s="65" t="str">
        <f t="shared" si="117"/>
        <v/>
      </c>
      <c r="AF79" s="64"/>
      <c r="AG79" s="66"/>
      <c r="AH79" s="64"/>
      <c r="AI79" s="65" t="str">
        <f t="shared" si="118"/>
        <v/>
      </c>
      <c r="AJ79" s="64"/>
      <c r="AK79" s="65" t="str">
        <f t="shared" si="119"/>
        <v/>
      </c>
      <c r="AL79" s="64"/>
      <c r="AM79" s="66"/>
      <c r="AN79" s="15"/>
      <c r="AO79" s="16" t="str">
        <f t="shared" si="120"/>
        <v/>
      </c>
      <c r="AP79" s="15"/>
      <c r="AQ79" s="16" t="str">
        <f t="shared" si="121"/>
        <v/>
      </c>
      <c r="AR79" s="15"/>
      <c r="AS79" s="21"/>
      <c r="AT79" s="15"/>
      <c r="AU79" s="16" t="str">
        <f t="shared" si="122"/>
        <v/>
      </c>
      <c r="AV79" s="15">
        <v>2</v>
      </c>
      <c r="AW79" s="16">
        <v>20</v>
      </c>
      <c r="AX79" s="15">
        <v>2</v>
      </c>
      <c r="AY79" s="21" t="s">
        <v>71</v>
      </c>
      <c r="AZ79" s="22" t="str">
        <f t="shared" si="102"/>
        <v/>
      </c>
      <c r="BA79" s="16" t="str">
        <f t="shared" si="106"/>
        <v/>
      </c>
      <c r="BB79" s="23">
        <f t="shared" si="103"/>
        <v>2</v>
      </c>
      <c r="BC79" s="16">
        <v>20</v>
      </c>
      <c r="BD79" s="23">
        <f t="shared" si="104"/>
        <v>2</v>
      </c>
      <c r="BE79" s="24">
        <f t="shared" si="105"/>
        <v>2</v>
      </c>
      <c r="BF79" s="25" t="s">
        <v>349</v>
      </c>
      <c r="BG79" s="26" t="s">
        <v>464</v>
      </c>
    </row>
    <row r="80" spans="1:59" s="27" customFormat="1" ht="15.75" customHeight="1" x14ac:dyDescent="0.2">
      <c r="A80" s="12" t="s">
        <v>173</v>
      </c>
      <c r="B80" s="29" t="s">
        <v>15</v>
      </c>
      <c r="C80" s="67" t="s">
        <v>174</v>
      </c>
      <c r="D80" s="15"/>
      <c r="E80" s="16" t="str">
        <f t="shared" si="109"/>
        <v/>
      </c>
      <c r="F80" s="15"/>
      <c r="G80" s="16" t="str">
        <f t="shared" si="110"/>
        <v/>
      </c>
      <c r="H80" s="15"/>
      <c r="I80" s="21"/>
      <c r="J80" s="15"/>
      <c r="K80" s="16" t="str">
        <f t="shared" si="111"/>
        <v/>
      </c>
      <c r="L80" s="72">
        <v>4</v>
      </c>
      <c r="M80" s="73">
        <v>56</v>
      </c>
      <c r="N80" s="72">
        <v>3</v>
      </c>
      <c r="O80" s="74" t="s">
        <v>71</v>
      </c>
      <c r="P80" s="15"/>
      <c r="Q80" s="16" t="str">
        <f t="shared" si="112"/>
        <v/>
      </c>
      <c r="R80" s="15"/>
      <c r="S80" s="16" t="str">
        <f t="shared" si="113"/>
        <v/>
      </c>
      <c r="T80" s="15"/>
      <c r="U80" s="21"/>
      <c r="V80" s="15"/>
      <c r="W80" s="16" t="str">
        <f t="shared" si="114"/>
        <v/>
      </c>
      <c r="X80" s="15"/>
      <c r="Y80" s="16" t="str">
        <f t="shared" si="115"/>
        <v/>
      </c>
      <c r="Z80" s="15"/>
      <c r="AA80" s="21"/>
      <c r="AB80" s="15"/>
      <c r="AC80" s="16" t="str">
        <f t="shared" si="116"/>
        <v/>
      </c>
      <c r="AD80" s="15"/>
      <c r="AE80" s="16" t="str">
        <f t="shared" si="117"/>
        <v/>
      </c>
      <c r="AF80" s="15"/>
      <c r="AG80" s="21"/>
      <c r="AH80" s="15"/>
      <c r="AI80" s="16" t="str">
        <f t="shared" si="118"/>
        <v/>
      </c>
      <c r="AJ80" s="15"/>
      <c r="AK80" s="16" t="str">
        <f t="shared" si="119"/>
        <v/>
      </c>
      <c r="AL80" s="15"/>
      <c r="AM80" s="21"/>
      <c r="AN80" s="15"/>
      <c r="AO80" s="16" t="str">
        <f t="shared" si="120"/>
        <v/>
      </c>
      <c r="AP80" s="15"/>
      <c r="AQ80" s="16" t="str">
        <f t="shared" si="121"/>
        <v/>
      </c>
      <c r="AR80" s="15"/>
      <c r="AS80" s="21"/>
      <c r="AT80" s="15"/>
      <c r="AU80" s="16" t="str">
        <f t="shared" si="122"/>
        <v/>
      </c>
      <c r="AV80" s="15"/>
      <c r="AW80" s="16" t="str">
        <f t="shared" si="123"/>
        <v/>
      </c>
      <c r="AX80" s="15"/>
      <c r="AY80" s="17"/>
      <c r="AZ80" s="22" t="str">
        <f t="shared" si="102"/>
        <v/>
      </c>
      <c r="BA80" s="16" t="str">
        <f t="shared" si="106"/>
        <v/>
      </c>
      <c r="BB80" s="23">
        <f t="shared" si="103"/>
        <v>4</v>
      </c>
      <c r="BC80" s="16">
        <f t="shared" si="107"/>
        <v>56</v>
      </c>
      <c r="BD80" s="23">
        <f t="shared" si="104"/>
        <v>3</v>
      </c>
      <c r="BE80" s="24">
        <f t="shared" si="105"/>
        <v>4</v>
      </c>
      <c r="BF80" s="25" t="s">
        <v>508</v>
      </c>
      <c r="BG80" s="26" t="s">
        <v>435</v>
      </c>
    </row>
    <row r="81" spans="1:59" s="27" customFormat="1" ht="15.75" customHeight="1" x14ac:dyDescent="0.2">
      <c r="A81" s="12" t="s">
        <v>175</v>
      </c>
      <c r="B81" s="29" t="s">
        <v>15</v>
      </c>
      <c r="C81" s="67" t="s">
        <v>176</v>
      </c>
      <c r="D81" s="15"/>
      <c r="E81" s="16" t="str">
        <f t="shared" si="109"/>
        <v/>
      </c>
      <c r="F81" s="15"/>
      <c r="G81" s="16" t="str">
        <f t="shared" si="110"/>
        <v/>
      </c>
      <c r="H81" s="15"/>
      <c r="I81" s="21"/>
      <c r="J81" s="15"/>
      <c r="K81" s="16" t="str">
        <f t="shared" si="111"/>
        <v/>
      </c>
      <c r="L81" s="15"/>
      <c r="M81" s="16" t="str">
        <f t="shared" si="124"/>
        <v/>
      </c>
      <c r="N81" s="15"/>
      <c r="O81" s="21"/>
      <c r="P81" s="15"/>
      <c r="Q81" s="16" t="str">
        <f t="shared" si="112"/>
        <v/>
      </c>
      <c r="R81" s="15">
        <v>3</v>
      </c>
      <c r="S81" s="73">
        <v>42</v>
      </c>
      <c r="T81" s="15">
        <v>3</v>
      </c>
      <c r="U81" s="21" t="s">
        <v>71</v>
      </c>
      <c r="V81" s="15"/>
      <c r="W81" s="16" t="str">
        <f t="shared" si="114"/>
        <v/>
      </c>
      <c r="X81" s="15"/>
      <c r="Y81" s="16" t="str">
        <f t="shared" si="115"/>
        <v/>
      </c>
      <c r="Z81" s="15"/>
      <c r="AA81" s="21"/>
      <c r="AB81" s="15"/>
      <c r="AC81" s="16" t="str">
        <f t="shared" si="116"/>
        <v/>
      </c>
      <c r="AD81" s="15"/>
      <c r="AE81" s="16" t="str">
        <f t="shared" si="117"/>
        <v/>
      </c>
      <c r="AF81" s="15"/>
      <c r="AG81" s="21"/>
      <c r="AH81" s="15"/>
      <c r="AI81" s="16" t="str">
        <f t="shared" si="118"/>
        <v/>
      </c>
      <c r="AJ81" s="15"/>
      <c r="AK81" s="16" t="str">
        <f t="shared" si="119"/>
        <v/>
      </c>
      <c r="AL81" s="15"/>
      <c r="AM81" s="21"/>
      <c r="AN81" s="15"/>
      <c r="AO81" s="16" t="str">
        <f t="shared" si="120"/>
        <v/>
      </c>
      <c r="AP81" s="15"/>
      <c r="AQ81" s="16" t="str">
        <f t="shared" si="121"/>
        <v/>
      </c>
      <c r="AR81" s="15"/>
      <c r="AS81" s="21"/>
      <c r="AT81" s="15"/>
      <c r="AU81" s="16" t="str">
        <f t="shared" si="122"/>
        <v/>
      </c>
      <c r="AV81" s="15"/>
      <c r="AW81" s="16" t="str">
        <f t="shared" si="123"/>
        <v/>
      </c>
      <c r="AX81" s="15"/>
      <c r="AY81" s="17"/>
      <c r="AZ81" s="22" t="str">
        <f t="shared" si="102"/>
        <v/>
      </c>
      <c r="BA81" s="16" t="str">
        <f t="shared" si="106"/>
        <v/>
      </c>
      <c r="BB81" s="23">
        <f t="shared" si="103"/>
        <v>3</v>
      </c>
      <c r="BC81" s="16">
        <f t="shared" si="107"/>
        <v>42</v>
      </c>
      <c r="BD81" s="23">
        <f t="shared" si="104"/>
        <v>3</v>
      </c>
      <c r="BE81" s="24">
        <f t="shared" si="105"/>
        <v>3</v>
      </c>
      <c r="BF81" s="25" t="s">
        <v>508</v>
      </c>
      <c r="BG81" s="26" t="s">
        <v>435</v>
      </c>
    </row>
    <row r="82" spans="1:59" ht="15.75" customHeight="1" x14ac:dyDescent="0.25">
      <c r="A82" s="512" t="s">
        <v>177</v>
      </c>
      <c r="B82" s="29" t="s">
        <v>15</v>
      </c>
      <c r="C82" s="455" t="s">
        <v>178</v>
      </c>
      <c r="D82" s="15"/>
      <c r="E82" s="16" t="str">
        <f t="shared" si="109"/>
        <v/>
      </c>
      <c r="F82" s="15"/>
      <c r="G82" s="16" t="str">
        <f t="shared" si="110"/>
        <v/>
      </c>
      <c r="H82" s="15"/>
      <c r="I82" s="21"/>
      <c r="J82" s="15"/>
      <c r="K82" s="16" t="str">
        <f t="shared" si="111"/>
        <v/>
      </c>
      <c r="L82" s="15"/>
      <c r="M82" s="16" t="str">
        <f t="shared" si="124"/>
        <v/>
      </c>
      <c r="N82" s="15"/>
      <c r="O82" s="21"/>
      <c r="P82" s="15"/>
      <c r="Q82" s="16" t="str">
        <f t="shared" si="112"/>
        <v/>
      </c>
      <c r="R82" s="15"/>
      <c r="S82" s="16" t="str">
        <f t="shared" si="113"/>
        <v/>
      </c>
      <c r="T82" s="15"/>
      <c r="U82" s="21"/>
      <c r="V82" s="15"/>
      <c r="W82" s="16" t="str">
        <f t="shared" si="114"/>
        <v/>
      </c>
      <c r="X82" s="15">
        <v>2</v>
      </c>
      <c r="Y82" s="73">
        <v>28</v>
      </c>
      <c r="Z82" s="15">
        <v>3</v>
      </c>
      <c r="AA82" s="776" t="s">
        <v>15</v>
      </c>
      <c r="AB82" s="15"/>
      <c r="AC82" s="16" t="str">
        <f t="shared" si="116"/>
        <v/>
      </c>
      <c r="AD82" s="15"/>
      <c r="AE82" s="16" t="str">
        <f t="shared" si="117"/>
        <v/>
      </c>
      <c r="AF82" s="15"/>
      <c r="AG82" s="21"/>
      <c r="AH82" s="15"/>
      <c r="AI82" s="16" t="str">
        <f t="shared" si="118"/>
        <v/>
      </c>
      <c r="AJ82" s="15"/>
      <c r="AK82" s="16" t="str">
        <f t="shared" si="119"/>
        <v/>
      </c>
      <c r="AL82" s="15"/>
      <c r="AM82" s="21"/>
      <c r="AN82" s="15"/>
      <c r="AO82" s="16" t="str">
        <f t="shared" si="120"/>
        <v/>
      </c>
      <c r="AP82" s="15"/>
      <c r="AQ82" s="16" t="str">
        <f t="shared" si="121"/>
        <v/>
      </c>
      <c r="AR82" s="15"/>
      <c r="AS82" s="21"/>
      <c r="AT82" s="15"/>
      <c r="AU82" s="16" t="str">
        <f t="shared" si="122"/>
        <v/>
      </c>
      <c r="AV82" s="15"/>
      <c r="AW82" s="16" t="str">
        <f t="shared" si="123"/>
        <v/>
      </c>
      <c r="AX82" s="15"/>
      <c r="AY82" s="17"/>
      <c r="AZ82" s="22" t="str">
        <f t="shared" si="102"/>
        <v/>
      </c>
      <c r="BA82" s="16" t="str">
        <f t="shared" si="106"/>
        <v/>
      </c>
      <c r="BB82" s="23">
        <f t="shared" si="103"/>
        <v>2</v>
      </c>
      <c r="BC82" s="16">
        <f t="shared" si="107"/>
        <v>28</v>
      </c>
      <c r="BD82" s="23">
        <f t="shared" si="104"/>
        <v>3</v>
      </c>
      <c r="BE82" s="24">
        <f t="shared" si="105"/>
        <v>2</v>
      </c>
      <c r="BF82" s="25" t="s">
        <v>508</v>
      </c>
      <c r="BG82" s="26" t="s">
        <v>435</v>
      </c>
    </row>
    <row r="83" spans="1:59" ht="15.75" customHeight="1" x14ac:dyDescent="0.2">
      <c r="A83" s="28" t="s">
        <v>436</v>
      </c>
      <c r="B83" s="29" t="s">
        <v>15</v>
      </c>
      <c r="C83" s="14" t="s">
        <v>179</v>
      </c>
      <c r="D83" s="64"/>
      <c r="E83" s="65" t="str">
        <f t="shared" si="109"/>
        <v/>
      </c>
      <c r="F83" s="64"/>
      <c r="G83" s="65" t="str">
        <f t="shared" si="110"/>
        <v/>
      </c>
      <c r="H83" s="64"/>
      <c r="I83" s="66"/>
      <c r="J83" s="64"/>
      <c r="K83" s="65" t="str">
        <f t="shared" si="111"/>
        <v/>
      </c>
      <c r="L83" s="64"/>
      <c r="M83" s="65" t="str">
        <f t="shared" si="124"/>
        <v/>
      </c>
      <c r="N83" s="64"/>
      <c r="O83" s="66"/>
      <c r="P83" s="64"/>
      <c r="Q83" s="65" t="str">
        <f t="shared" si="112"/>
        <v/>
      </c>
      <c r="R83" s="64"/>
      <c r="S83" s="65" t="str">
        <f t="shared" si="113"/>
        <v/>
      </c>
      <c r="T83" s="64"/>
      <c r="U83" s="66"/>
      <c r="V83" s="64"/>
      <c r="W83" s="65" t="str">
        <f t="shared" si="114"/>
        <v/>
      </c>
      <c r="X83" s="64"/>
      <c r="Y83" s="65" t="str">
        <f t="shared" ref="Y83" si="125">IF(X83*15=0,"",X83*15)</f>
        <v/>
      </c>
      <c r="Z83" s="64"/>
      <c r="AA83" s="66"/>
      <c r="AB83" s="64"/>
      <c r="AC83" s="65" t="str">
        <f t="shared" si="116"/>
        <v/>
      </c>
      <c r="AD83" s="64"/>
      <c r="AE83" s="65" t="str">
        <f t="shared" si="117"/>
        <v/>
      </c>
      <c r="AF83" s="64"/>
      <c r="AG83" s="66"/>
      <c r="AH83" s="15">
        <v>1</v>
      </c>
      <c r="AI83" s="16">
        <v>14</v>
      </c>
      <c r="AJ83" s="20"/>
      <c r="AK83" s="16"/>
      <c r="AL83" s="20">
        <v>1</v>
      </c>
      <c r="AM83" s="21" t="s">
        <v>69</v>
      </c>
      <c r="AN83" s="15"/>
      <c r="AO83" s="16"/>
      <c r="AP83" s="20"/>
      <c r="AQ83" s="16"/>
      <c r="AR83" s="20"/>
      <c r="AS83" s="21"/>
      <c r="AT83" s="15"/>
      <c r="AU83" s="16" t="str">
        <f t="shared" si="122"/>
        <v/>
      </c>
      <c r="AV83" s="15"/>
      <c r="AW83" s="16" t="str">
        <f t="shared" si="123"/>
        <v/>
      </c>
      <c r="AX83" s="15"/>
      <c r="AY83" s="15"/>
      <c r="AZ83" s="22">
        <f t="shared" si="102"/>
        <v>1</v>
      </c>
      <c r="BA83" s="16">
        <f t="shared" si="106"/>
        <v>14</v>
      </c>
      <c r="BB83" s="23" t="str">
        <f t="shared" si="103"/>
        <v/>
      </c>
      <c r="BC83" s="16" t="str">
        <f t="shared" si="107"/>
        <v/>
      </c>
      <c r="BD83" s="23">
        <f t="shared" si="104"/>
        <v>1</v>
      </c>
      <c r="BE83" s="24">
        <f t="shared" si="105"/>
        <v>1</v>
      </c>
      <c r="BF83" s="25" t="s">
        <v>373</v>
      </c>
      <c r="BG83" s="26" t="s">
        <v>437</v>
      </c>
    </row>
    <row r="84" spans="1:59" ht="15.75" customHeight="1" x14ac:dyDescent="0.25">
      <c r="A84" s="28" t="s">
        <v>445</v>
      </c>
      <c r="B84" s="29" t="s">
        <v>15</v>
      </c>
      <c r="C84" s="14" t="s">
        <v>180</v>
      </c>
      <c r="D84" s="64"/>
      <c r="E84" s="65" t="str">
        <f t="shared" ref="E84:E91" si="126">IF(D84*15=0,"",D84*15)</f>
        <v/>
      </c>
      <c r="F84" s="64"/>
      <c r="G84" s="65" t="str">
        <f t="shared" ref="G84:G91" si="127">IF(F84*15=0,"",F84*15)</f>
        <v/>
      </c>
      <c r="H84" s="64"/>
      <c r="I84" s="66"/>
      <c r="J84" s="64"/>
      <c r="K84" s="65" t="str">
        <f t="shared" ref="K84:K91" si="128">IF(J84*15=0,"",J84*15)</f>
        <v/>
      </c>
      <c r="L84" s="64"/>
      <c r="M84" s="65" t="str">
        <f t="shared" ref="M84:M91" si="129">IF(L84*15=0,"",L84*15)</f>
        <v/>
      </c>
      <c r="N84" s="64"/>
      <c r="O84" s="66"/>
      <c r="P84" s="64"/>
      <c r="Q84" s="65" t="str">
        <f t="shared" ref="Q84:Q91" si="130">IF(P84*15=0,"",P84*15)</f>
        <v/>
      </c>
      <c r="R84" s="64"/>
      <c r="S84" s="65" t="str">
        <f t="shared" ref="S84:S91" si="131">IF(R84*15=0,"",R84*15)</f>
        <v/>
      </c>
      <c r="T84" s="64"/>
      <c r="U84" s="66"/>
      <c r="V84" s="64"/>
      <c r="W84" s="65" t="str">
        <f t="shared" ref="W84:W91" si="132">IF(V84*15=0,"",V84*15)</f>
        <v/>
      </c>
      <c r="X84" s="64"/>
      <c r="Y84" s="65" t="str">
        <f t="shared" ref="Y84:Y91" si="133">IF(X84*15=0,"",X84*15)</f>
        <v/>
      </c>
      <c r="Z84" s="64"/>
      <c r="AA84" s="66"/>
      <c r="AB84" s="64"/>
      <c r="AC84" s="65" t="str">
        <f t="shared" ref="AC84:AC91" si="134">IF(AB84*15=0,"",AB84*15)</f>
        <v/>
      </c>
      <c r="AD84" s="64"/>
      <c r="AE84" s="65" t="str">
        <f t="shared" ref="AE84:AE91" si="135">IF(AD84*15=0,"",AD84*15)</f>
        <v/>
      </c>
      <c r="AF84" s="64"/>
      <c r="AG84" s="66"/>
      <c r="AH84" s="64"/>
      <c r="AI84" s="65" t="str">
        <f t="shared" ref="AI84:AI85" si="136">IF(AH84*15=0,"",AH84*15)</f>
        <v/>
      </c>
      <c r="AJ84" s="15"/>
      <c r="AK84" s="16" t="str">
        <f t="shared" ref="AK84:AK85" si="137">IF(AJ84*15=0,"",AJ84*15)</f>
        <v/>
      </c>
      <c r="AL84" s="15"/>
      <c r="AM84" s="21"/>
      <c r="AN84" s="75"/>
      <c r="AO84" s="76" t="str">
        <f t="shared" ref="AO84:AO85" si="138">IF(AN84*15=0,"",AN84*15)</f>
        <v/>
      </c>
      <c r="AP84" s="20">
        <v>1</v>
      </c>
      <c r="AQ84" s="16">
        <v>14</v>
      </c>
      <c r="AR84" s="20">
        <v>5</v>
      </c>
      <c r="AS84" s="21" t="s">
        <v>71</v>
      </c>
      <c r="AT84" s="15"/>
      <c r="AU84" s="16" t="str">
        <f t="shared" ref="AU84:AU85" si="139">IF(AT84*15=0,"",AT84*15)</f>
        <v/>
      </c>
      <c r="AV84" s="15"/>
      <c r="AW84" s="16" t="str">
        <f t="shared" ref="AW84" si="140">IF(AV84*15=0,"",AV84*15)</f>
        <v/>
      </c>
      <c r="AX84" s="15"/>
      <c r="AY84" s="15"/>
      <c r="AZ84" s="22" t="str">
        <f t="shared" si="102"/>
        <v/>
      </c>
      <c r="BA84" s="16" t="str">
        <f t="shared" si="106"/>
        <v/>
      </c>
      <c r="BB84" s="23">
        <f t="shared" si="103"/>
        <v>1</v>
      </c>
      <c r="BC84" s="16">
        <f t="shared" si="107"/>
        <v>14</v>
      </c>
      <c r="BD84" s="23">
        <f t="shared" si="104"/>
        <v>5</v>
      </c>
      <c r="BE84" s="24">
        <f t="shared" si="105"/>
        <v>1</v>
      </c>
      <c r="BF84" s="25"/>
      <c r="BG84" s="26"/>
    </row>
    <row r="85" spans="1:59" ht="15.75" customHeight="1" x14ac:dyDescent="0.25">
      <c r="A85" s="28" t="s">
        <v>446</v>
      </c>
      <c r="B85" s="29" t="s">
        <v>15</v>
      </c>
      <c r="C85" s="14" t="s">
        <v>181</v>
      </c>
      <c r="D85" s="64"/>
      <c r="E85" s="65" t="str">
        <f t="shared" si="126"/>
        <v/>
      </c>
      <c r="F85" s="64"/>
      <c r="G85" s="65" t="str">
        <f t="shared" si="127"/>
        <v/>
      </c>
      <c r="H85" s="64"/>
      <c r="I85" s="66"/>
      <c r="J85" s="64"/>
      <c r="K85" s="65" t="str">
        <f t="shared" si="128"/>
        <v/>
      </c>
      <c r="L85" s="64"/>
      <c r="M85" s="65" t="str">
        <f t="shared" si="129"/>
        <v/>
      </c>
      <c r="N85" s="64"/>
      <c r="O85" s="66"/>
      <c r="P85" s="64"/>
      <c r="Q85" s="65" t="str">
        <f t="shared" si="130"/>
        <v/>
      </c>
      <c r="R85" s="64"/>
      <c r="S85" s="65" t="str">
        <f t="shared" si="131"/>
        <v/>
      </c>
      <c r="T85" s="64"/>
      <c r="U85" s="66"/>
      <c r="V85" s="64"/>
      <c r="W85" s="65" t="str">
        <f t="shared" si="132"/>
        <v/>
      </c>
      <c r="X85" s="64"/>
      <c r="Y85" s="65" t="str">
        <f t="shared" si="133"/>
        <v/>
      </c>
      <c r="Z85" s="64"/>
      <c r="AA85" s="66"/>
      <c r="AB85" s="64"/>
      <c r="AC85" s="65" t="str">
        <f t="shared" si="134"/>
        <v/>
      </c>
      <c r="AD85" s="64"/>
      <c r="AE85" s="65" t="str">
        <f t="shared" si="135"/>
        <v/>
      </c>
      <c r="AF85" s="64"/>
      <c r="AG85" s="66"/>
      <c r="AH85" s="64"/>
      <c r="AI85" s="65" t="str">
        <f t="shared" si="136"/>
        <v/>
      </c>
      <c r="AJ85" s="64"/>
      <c r="AK85" s="65" t="str">
        <f t="shared" si="137"/>
        <v/>
      </c>
      <c r="AL85" s="64"/>
      <c r="AM85" s="66"/>
      <c r="AN85" s="15"/>
      <c r="AO85" s="16" t="str">
        <f t="shared" si="138"/>
        <v/>
      </c>
      <c r="AP85" s="20"/>
      <c r="AQ85" s="16" t="str">
        <f t="shared" ref="AQ85" si="141">IF(AP85*15=0,"",AP85*15)</f>
        <v/>
      </c>
      <c r="AR85" s="20"/>
      <c r="AS85" s="21"/>
      <c r="AT85" s="69"/>
      <c r="AU85" s="76" t="str">
        <f t="shared" si="139"/>
        <v/>
      </c>
      <c r="AV85" s="15">
        <v>1</v>
      </c>
      <c r="AW85" s="16">
        <v>10</v>
      </c>
      <c r="AX85" s="15">
        <v>6</v>
      </c>
      <c r="AY85" s="15" t="s">
        <v>71</v>
      </c>
      <c r="AZ85" s="22" t="str">
        <f t="shared" ref="AZ85:AZ91" si="142">IF(D85+J85+P85+V85+AB85+AH85+AN85+AT85=0,"",D85+J85+P85+V85+AB85+AH85+AN85+AT85)</f>
        <v/>
      </c>
      <c r="BA85" s="16" t="str">
        <f t="shared" ref="BA85:BA90" si="143">IF((D85+J85+P85+V85+AB85+AH85+AN85+AT85)*14=0,"",(D85+J85+P85+V85+AB85+AH85+AN85+AT85)*14)</f>
        <v/>
      </c>
      <c r="BB85" s="23">
        <f t="shared" ref="BB85:BB91" si="144">IF(F85+L85+R85+X85+AD85+AJ85+AP85+AV85=0,"",F85+L85+R85+X85+AD85+AJ85+AP85+AV85)</f>
        <v>1</v>
      </c>
      <c r="BC85" s="16">
        <v>10</v>
      </c>
      <c r="BD85" s="23">
        <f t="shared" ref="BD85:BD89" si="145">IF(N85+H85+T85+Z85+AF85+AL85+AR85+AX85=0,"",N85+H85+T85+Z85+AF85+AL85+AR85+AX85)</f>
        <v>6</v>
      </c>
      <c r="BE85" s="24">
        <f t="shared" ref="BE85:BE91" si="146">IF(D85+F85+L85+J85+P85+R85+V85+X85+AB85+AD85+AH85+AJ85+AN85+AP85+AT85+AV85=0,"",D85+F85+L85+J85+P85+R85+V85+X85+AB85+AD85+AH85+AJ85+AN85+AP85+AT85+AV85)</f>
        <v>1</v>
      </c>
      <c r="BF85" s="25"/>
      <c r="BG85" s="26"/>
    </row>
    <row r="86" spans="1:59" ht="15.75" customHeight="1" x14ac:dyDescent="0.25">
      <c r="A86" s="28"/>
      <c r="B86" s="29"/>
      <c r="C86" s="67" t="s">
        <v>30</v>
      </c>
      <c r="D86" s="64"/>
      <c r="E86" s="65"/>
      <c r="F86" s="64"/>
      <c r="G86" s="65"/>
      <c r="H86" s="64"/>
      <c r="I86" s="66"/>
      <c r="J86" s="15">
        <v>1</v>
      </c>
      <c r="K86" s="16">
        <v>14</v>
      </c>
      <c r="L86" s="15">
        <v>1</v>
      </c>
      <c r="M86" s="16">
        <v>14</v>
      </c>
      <c r="N86" s="15">
        <v>3</v>
      </c>
      <c r="O86" s="21" t="s">
        <v>69</v>
      </c>
      <c r="P86" s="15"/>
      <c r="Q86" s="16"/>
      <c r="R86" s="15"/>
      <c r="S86" s="16"/>
      <c r="T86" s="15"/>
      <c r="U86" s="21"/>
      <c r="V86" s="64"/>
      <c r="W86" s="65"/>
      <c r="X86" s="64"/>
      <c r="Y86" s="65"/>
      <c r="Z86" s="64"/>
      <c r="AA86" s="66"/>
      <c r="AB86" s="64"/>
      <c r="AC86" s="65"/>
      <c r="AD86" s="64"/>
      <c r="AE86" s="65"/>
      <c r="AF86" s="64"/>
      <c r="AG86" s="66"/>
      <c r="AH86" s="64"/>
      <c r="AI86" s="65"/>
      <c r="AJ86" s="64"/>
      <c r="AK86" s="65"/>
      <c r="AL86" s="64"/>
      <c r="AM86" s="66"/>
      <c r="AN86" s="15"/>
      <c r="AO86" s="16"/>
      <c r="AP86" s="20"/>
      <c r="AQ86" s="16"/>
      <c r="AR86" s="20"/>
      <c r="AS86" s="21"/>
      <c r="AT86" s="69"/>
      <c r="AU86" s="76"/>
      <c r="AV86" s="15"/>
      <c r="AW86" s="16"/>
      <c r="AX86" s="75"/>
      <c r="AY86" s="15"/>
      <c r="AZ86" s="22">
        <f t="shared" si="142"/>
        <v>1</v>
      </c>
      <c r="BA86" s="16">
        <f t="shared" si="143"/>
        <v>14</v>
      </c>
      <c r="BB86" s="23">
        <f t="shared" si="144"/>
        <v>1</v>
      </c>
      <c r="BC86" s="16">
        <f t="shared" ref="BC86:BC87" si="147">IF((L86+F86+R86+X86+AD86+AJ86+AP86+AV86)*14=0,"",(L86+F86+R86+X86+AD86+AJ86+AP86+AV86)*14)</f>
        <v>14</v>
      </c>
      <c r="BD86" s="23">
        <f t="shared" si="145"/>
        <v>3</v>
      </c>
      <c r="BE86" s="24">
        <f t="shared" si="146"/>
        <v>2</v>
      </c>
      <c r="BF86" s="25"/>
      <c r="BG86" s="26"/>
    </row>
    <row r="87" spans="1:59" ht="15.75" customHeight="1" x14ac:dyDescent="0.25">
      <c r="A87" s="28"/>
      <c r="B87" s="29"/>
      <c r="C87" s="67" t="s">
        <v>31</v>
      </c>
      <c r="D87" s="64"/>
      <c r="E87" s="65"/>
      <c r="F87" s="64"/>
      <c r="G87" s="65"/>
      <c r="H87" s="64"/>
      <c r="I87" s="66"/>
      <c r="J87" s="64"/>
      <c r="K87" s="65"/>
      <c r="L87" s="64"/>
      <c r="M87" s="65"/>
      <c r="N87" s="64"/>
      <c r="O87" s="66"/>
      <c r="P87" s="15">
        <v>1</v>
      </c>
      <c r="Q87" s="16">
        <v>14</v>
      </c>
      <c r="R87" s="15">
        <v>1</v>
      </c>
      <c r="S87" s="16">
        <v>14</v>
      </c>
      <c r="T87" s="15">
        <v>3</v>
      </c>
      <c r="U87" s="21" t="s">
        <v>69</v>
      </c>
      <c r="V87" s="15"/>
      <c r="W87" s="16"/>
      <c r="X87" s="15"/>
      <c r="Y87" s="16"/>
      <c r="Z87" s="15"/>
      <c r="AA87" s="21"/>
      <c r="AB87" s="64"/>
      <c r="AC87" s="65"/>
      <c r="AD87" s="64"/>
      <c r="AE87" s="65"/>
      <c r="AF87" s="64"/>
      <c r="AG87" s="66"/>
      <c r="AH87" s="64"/>
      <c r="AI87" s="65"/>
      <c r="AJ87" s="64"/>
      <c r="AK87" s="65"/>
      <c r="AL87" s="64"/>
      <c r="AM87" s="66"/>
      <c r="AN87" s="15"/>
      <c r="AO87" s="16"/>
      <c r="AP87" s="20"/>
      <c r="AQ87" s="16"/>
      <c r="AR87" s="20"/>
      <c r="AS87" s="21"/>
      <c r="AT87" s="69"/>
      <c r="AU87" s="76"/>
      <c r="AV87" s="15"/>
      <c r="AW87" s="16"/>
      <c r="AX87" s="75"/>
      <c r="AY87" s="15"/>
      <c r="AZ87" s="22">
        <f t="shared" si="142"/>
        <v>1</v>
      </c>
      <c r="BA87" s="16">
        <f t="shared" si="143"/>
        <v>14</v>
      </c>
      <c r="BB87" s="23">
        <f t="shared" si="144"/>
        <v>1</v>
      </c>
      <c r="BC87" s="16">
        <f t="shared" si="147"/>
        <v>14</v>
      </c>
      <c r="BD87" s="23">
        <f t="shared" si="145"/>
        <v>3</v>
      </c>
      <c r="BE87" s="24">
        <f t="shared" si="146"/>
        <v>2</v>
      </c>
      <c r="BF87" s="25"/>
      <c r="BG87" s="26"/>
    </row>
    <row r="88" spans="1:59" ht="15.75" customHeight="1" x14ac:dyDescent="0.2">
      <c r="A88" s="28"/>
      <c r="B88" s="29"/>
      <c r="C88" s="67" t="s">
        <v>32</v>
      </c>
      <c r="D88" s="15"/>
      <c r="E88" s="16"/>
      <c r="F88" s="15"/>
      <c r="G88" s="16"/>
      <c r="H88" s="15"/>
      <c r="I88" s="21"/>
      <c r="J88" s="15"/>
      <c r="K88" s="16"/>
      <c r="L88" s="15"/>
      <c r="M88" s="16"/>
      <c r="N88" s="15"/>
      <c r="O88" s="21"/>
      <c r="P88" s="15"/>
      <c r="Q88" s="16"/>
      <c r="R88" s="15"/>
      <c r="S88" s="16"/>
      <c r="T88" s="15"/>
      <c r="U88" s="21"/>
      <c r="V88" s="15">
        <v>1</v>
      </c>
      <c r="W88" s="16">
        <v>14</v>
      </c>
      <c r="X88" s="15">
        <v>1</v>
      </c>
      <c r="Y88" s="16">
        <v>14</v>
      </c>
      <c r="Z88" s="15">
        <v>3</v>
      </c>
      <c r="AA88" s="21" t="s">
        <v>69</v>
      </c>
      <c r="AB88" s="15"/>
      <c r="AC88" s="16"/>
      <c r="AD88" s="15"/>
      <c r="AE88" s="16"/>
      <c r="AF88" s="15"/>
      <c r="AG88" s="21"/>
      <c r="AH88" s="15"/>
      <c r="AI88" s="16"/>
      <c r="AJ88" s="15"/>
      <c r="AK88" s="16"/>
      <c r="AL88" s="15"/>
      <c r="AM88" s="21"/>
      <c r="AN88" s="15"/>
      <c r="AO88" s="16"/>
      <c r="AP88" s="20"/>
      <c r="AQ88" s="16"/>
      <c r="AR88" s="20"/>
      <c r="AS88" s="21"/>
      <c r="AT88" s="15"/>
      <c r="AU88" s="16"/>
      <c r="AV88" s="15"/>
      <c r="AW88" s="16"/>
      <c r="AX88" s="15"/>
      <c r="AY88" s="15"/>
      <c r="AZ88" s="22">
        <f t="shared" si="142"/>
        <v>1</v>
      </c>
      <c r="BA88" s="16">
        <f t="shared" si="143"/>
        <v>14</v>
      </c>
      <c r="BB88" s="23">
        <f t="shared" si="144"/>
        <v>1</v>
      </c>
      <c r="BC88" s="16">
        <f t="shared" ref="BC88:BC90" si="148">IF((L88+F88+R88+X88+AD88+AJ88+AP88+AV88)*14=0,"",(L88+F88+R88+X88+AD88+AJ88+AP88+AV88)*14)</f>
        <v>14</v>
      </c>
      <c r="BD88" s="23">
        <f t="shared" si="145"/>
        <v>3</v>
      </c>
      <c r="BE88" s="24">
        <f t="shared" si="146"/>
        <v>2</v>
      </c>
      <c r="BF88" s="25"/>
      <c r="BG88" s="26"/>
    </row>
    <row r="89" spans="1:59" ht="15.75" customHeight="1" x14ac:dyDescent="0.2">
      <c r="A89" s="28"/>
      <c r="B89" s="29"/>
      <c r="C89" s="67" t="s">
        <v>46</v>
      </c>
      <c r="D89" s="15"/>
      <c r="E89" s="16"/>
      <c r="F89" s="15"/>
      <c r="G89" s="16"/>
      <c r="H89" s="15"/>
      <c r="I89" s="21"/>
      <c r="J89" s="15"/>
      <c r="K89" s="16"/>
      <c r="L89" s="15"/>
      <c r="M89" s="16"/>
      <c r="N89" s="15"/>
      <c r="O89" s="21"/>
      <c r="P89" s="15"/>
      <c r="Q89" s="16"/>
      <c r="R89" s="15"/>
      <c r="S89" s="16"/>
      <c r="T89" s="15"/>
      <c r="U89" s="21"/>
      <c r="V89" s="15"/>
      <c r="W89" s="16"/>
      <c r="X89" s="15"/>
      <c r="Y89" s="16"/>
      <c r="Z89" s="15"/>
      <c r="AA89" s="21"/>
      <c r="AB89" s="15">
        <v>1</v>
      </c>
      <c r="AC89" s="16">
        <v>14</v>
      </c>
      <c r="AD89" s="15">
        <v>1</v>
      </c>
      <c r="AE89" s="16">
        <v>14</v>
      </c>
      <c r="AF89" s="15">
        <v>3</v>
      </c>
      <c r="AG89" s="21" t="s">
        <v>69</v>
      </c>
      <c r="AH89" s="15"/>
      <c r="AI89" s="16"/>
      <c r="AJ89" s="15"/>
      <c r="AK89" s="16"/>
      <c r="AL89" s="15"/>
      <c r="AM89" s="21"/>
      <c r="AN89" s="15"/>
      <c r="AO89" s="16"/>
      <c r="AP89" s="20"/>
      <c r="AQ89" s="16"/>
      <c r="AR89" s="20"/>
      <c r="AS89" s="21"/>
      <c r="AT89" s="15"/>
      <c r="AU89" s="16"/>
      <c r="AV89" s="15"/>
      <c r="AW89" s="16"/>
      <c r="AX89" s="15"/>
      <c r="AY89" s="15"/>
      <c r="AZ89" s="22">
        <f t="shared" si="142"/>
        <v>1</v>
      </c>
      <c r="BA89" s="16">
        <f t="shared" si="143"/>
        <v>14</v>
      </c>
      <c r="BB89" s="23">
        <f t="shared" si="144"/>
        <v>1</v>
      </c>
      <c r="BC89" s="16">
        <f t="shared" si="148"/>
        <v>14</v>
      </c>
      <c r="BD89" s="23">
        <f t="shared" si="145"/>
        <v>3</v>
      </c>
      <c r="BE89" s="24">
        <f t="shared" si="146"/>
        <v>2</v>
      </c>
      <c r="BF89" s="25"/>
      <c r="BG89" s="26"/>
    </row>
    <row r="90" spans="1:59" ht="15.75" customHeight="1" x14ac:dyDescent="0.2">
      <c r="A90" s="12"/>
      <c r="B90" s="29"/>
      <c r="C90" s="67" t="s">
        <v>339</v>
      </c>
      <c r="D90" s="15"/>
      <c r="E90" s="16" t="str">
        <f t="shared" si="126"/>
        <v/>
      </c>
      <c r="F90" s="15"/>
      <c r="G90" s="16" t="str">
        <f t="shared" si="127"/>
        <v/>
      </c>
      <c r="H90" s="15"/>
      <c r="I90" s="21"/>
      <c r="J90" s="15"/>
      <c r="K90" s="16"/>
      <c r="L90" s="15"/>
      <c r="M90" s="16"/>
      <c r="N90" s="15"/>
      <c r="O90" s="21"/>
      <c r="P90" s="15"/>
      <c r="Q90" s="16" t="str">
        <f t="shared" si="130"/>
        <v/>
      </c>
      <c r="R90" s="15"/>
      <c r="S90" s="16" t="str">
        <f t="shared" si="131"/>
        <v/>
      </c>
      <c r="T90" s="15"/>
      <c r="U90" s="21"/>
      <c r="V90" s="15"/>
      <c r="W90" s="16" t="str">
        <f t="shared" si="132"/>
        <v/>
      </c>
      <c r="X90" s="15"/>
      <c r="Y90" s="16" t="str">
        <f t="shared" si="133"/>
        <v/>
      </c>
      <c r="Z90" s="15"/>
      <c r="AA90" s="21"/>
      <c r="AB90" s="15"/>
      <c r="AC90" s="16"/>
      <c r="AD90" s="15"/>
      <c r="AE90" s="16"/>
      <c r="AF90" s="15"/>
      <c r="AG90" s="21"/>
      <c r="AH90" s="15">
        <v>1</v>
      </c>
      <c r="AI90" s="16">
        <v>14</v>
      </c>
      <c r="AJ90" s="15">
        <v>1</v>
      </c>
      <c r="AK90" s="16">
        <v>14</v>
      </c>
      <c r="AL90" s="15">
        <v>3</v>
      </c>
      <c r="AM90" s="21" t="s">
        <v>69</v>
      </c>
      <c r="AN90" s="15"/>
      <c r="AO90" s="16"/>
      <c r="AP90" s="15"/>
      <c r="AQ90" s="16"/>
      <c r="AR90" s="15"/>
      <c r="AS90" s="21"/>
      <c r="AT90" s="15"/>
      <c r="AU90" s="16"/>
      <c r="AV90" s="15"/>
      <c r="AW90" s="16"/>
      <c r="AX90" s="15"/>
      <c r="AY90" s="15"/>
      <c r="AZ90" s="22">
        <f t="shared" si="142"/>
        <v>1</v>
      </c>
      <c r="BA90" s="16">
        <f t="shared" si="143"/>
        <v>14</v>
      </c>
      <c r="BB90" s="23">
        <f t="shared" si="144"/>
        <v>1</v>
      </c>
      <c r="BC90" s="16">
        <f t="shared" si="148"/>
        <v>14</v>
      </c>
      <c r="BD90" s="23">
        <v>3</v>
      </c>
      <c r="BE90" s="24">
        <f t="shared" si="146"/>
        <v>2</v>
      </c>
      <c r="BF90" s="25"/>
      <c r="BG90" s="26"/>
    </row>
    <row r="91" spans="1:59" ht="15.75" customHeight="1" thickBot="1" x14ac:dyDescent="0.25">
      <c r="A91" s="12"/>
      <c r="B91" s="29"/>
      <c r="C91" s="67" t="s">
        <v>340</v>
      </c>
      <c r="D91" s="15"/>
      <c r="E91" s="16" t="str">
        <f t="shared" si="126"/>
        <v/>
      </c>
      <c r="F91" s="15"/>
      <c r="G91" s="16" t="str">
        <f t="shared" si="127"/>
        <v/>
      </c>
      <c r="H91" s="15"/>
      <c r="I91" s="21"/>
      <c r="J91" s="15"/>
      <c r="K91" s="16" t="str">
        <f t="shared" si="128"/>
        <v/>
      </c>
      <c r="L91" s="15"/>
      <c r="M91" s="16" t="str">
        <f t="shared" si="129"/>
        <v/>
      </c>
      <c r="N91" s="15"/>
      <c r="O91" s="21"/>
      <c r="P91" s="15"/>
      <c r="Q91" s="16" t="str">
        <f t="shared" si="130"/>
        <v/>
      </c>
      <c r="R91" s="15"/>
      <c r="S91" s="16" t="str">
        <f t="shared" si="131"/>
        <v/>
      </c>
      <c r="T91" s="15"/>
      <c r="U91" s="21"/>
      <c r="V91" s="15"/>
      <c r="W91" s="16" t="str">
        <f t="shared" si="132"/>
        <v/>
      </c>
      <c r="X91" s="15"/>
      <c r="Y91" s="16" t="str">
        <f t="shared" si="133"/>
        <v/>
      </c>
      <c r="Z91" s="15"/>
      <c r="AA91" s="21"/>
      <c r="AB91" s="15"/>
      <c r="AC91" s="16" t="str">
        <f t="shared" si="134"/>
        <v/>
      </c>
      <c r="AD91" s="15"/>
      <c r="AE91" s="16" t="str">
        <f t="shared" si="135"/>
        <v/>
      </c>
      <c r="AF91" s="15"/>
      <c r="AG91" s="21"/>
      <c r="AH91" s="15"/>
      <c r="AI91" s="16"/>
      <c r="AJ91" s="15"/>
      <c r="AK91" s="16"/>
      <c r="AL91" s="15"/>
      <c r="AM91" s="21"/>
      <c r="AN91" s="15">
        <v>1</v>
      </c>
      <c r="AO91" s="16">
        <v>14</v>
      </c>
      <c r="AP91" s="15">
        <v>1</v>
      </c>
      <c r="AQ91" s="16">
        <v>14</v>
      </c>
      <c r="AR91" s="15">
        <v>3</v>
      </c>
      <c r="AS91" s="21" t="s">
        <v>69</v>
      </c>
      <c r="AT91" s="15"/>
      <c r="AU91" s="16"/>
      <c r="AV91" s="15"/>
      <c r="AW91" s="16"/>
      <c r="AX91" s="15"/>
      <c r="AY91" s="15"/>
      <c r="AZ91" s="22">
        <f t="shared" si="142"/>
        <v>1</v>
      </c>
      <c r="BA91" s="16">
        <v>10</v>
      </c>
      <c r="BB91" s="23">
        <f t="shared" si="144"/>
        <v>1</v>
      </c>
      <c r="BC91" s="16">
        <v>10</v>
      </c>
      <c r="BD91" s="23">
        <v>3</v>
      </c>
      <c r="BE91" s="24">
        <f t="shared" si="146"/>
        <v>2</v>
      </c>
      <c r="BF91" s="25"/>
      <c r="BG91" s="26"/>
    </row>
    <row r="92" spans="1:59" s="11" customFormat="1" ht="27" customHeight="1" thickBot="1" x14ac:dyDescent="0.3">
      <c r="A92" s="77"/>
      <c r="B92" s="78"/>
      <c r="C92" s="79" t="s">
        <v>56</v>
      </c>
      <c r="D92" s="80">
        <f>SUM(D10:D91)</f>
        <v>10</v>
      </c>
      <c r="E92" s="80">
        <f>SUM(E10:E91)</f>
        <v>112</v>
      </c>
      <c r="F92" s="80">
        <f>SUM(F10:F91)</f>
        <v>26</v>
      </c>
      <c r="G92" s="80">
        <f>SUM(G10:G91)</f>
        <v>284</v>
      </c>
      <c r="H92" s="80">
        <f>SUM(H10:H91)</f>
        <v>22</v>
      </c>
      <c r="I92" s="81" t="s">
        <v>17</v>
      </c>
      <c r="J92" s="80">
        <f>SUM(J10:J91)</f>
        <v>6</v>
      </c>
      <c r="K92" s="80">
        <f>SUM(K10:K91)</f>
        <v>88</v>
      </c>
      <c r="L92" s="80">
        <f>SUM(L10:L91)</f>
        <v>15</v>
      </c>
      <c r="M92" s="80">
        <f>SUM(M10:M91)</f>
        <v>206</v>
      </c>
      <c r="N92" s="80">
        <f>SUM(N10:N91)</f>
        <v>21</v>
      </c>
      <c r="O92" s="81" t="s">
        <v>17</v>
      </c>
      <c r="P92" s="80">
        <f>SUM(P10:P91)</f>
        <v>9</v>
      </c>
      <c r="Q92" s="80">
        <f>SUM(Q10:Q91)</f>
        <v>130</v>
      </c>
      <c r="R92" s="80">
        <f>SUM(R10:R91)</f>
        <v>14</v>
      </c>
      <c r="S92" s="80">
        <f>SUM(S10:S91)</f>
        <v>192</v>
      </c>
      <c r="T92" s="80">
        <f>SUM(T10:T91)</f>
        <v>23</v>
      </c>
      <c r="U92" s="81" t="s">
        <v>17</v>
      </c>
      <c r="V92" s="80">
        <f>SUM(V10:V91)</f>
        <v>6</v>
      </c>
      <c r="W92" s="80">
        <f>SUM(W10:W91)</f>
        <v>88</v>
      </c>
      <c r="X92" s="80">
        <f>SUM(X10:X91)</f>
        <v>18</v>
      </c>
      <c r="Y92" s="80">
        <f>SUM(Y10:Y91)</f>
        <v>248</v>
      </c>
      <c r="Z92" s="80">
        <f>SUM(Z10:Z91)</f>
        <v>25</v>
      </c>
      <c r="AA92" s="81" t="s">
        <v>17</v>
      </c>
      <c r="AB92" s="80">
        <f>SUM(AB10:AB91)</f>
        <v>9</v>
      </c>
      <c r="AC92" s="80">
        <f>SUM(AC10:AC91)</f>
        <v>122</v>
      </c>
      <c r="AD92" s="80">
        <f>SUM(AD10:AD91)</f>
        <v>15</v>
      </c>
      <c r="AE92" s="80">
        <f>SUM(AE10:AE91)</f>
        <v>214</v>
      </c>
      <c r="AF92" s="80">
        <f>SUM(AF10:AF91)</f>
        <v>24</v>
      </c>
      <c r="AG92" s="81" t="s">
        <v>17</v>
      </c>
      <c r="AH92" s="80">
        <f>SUM(AH10:AH89)</f>
        <v>6</v>
      </c>
      <c r="AI92" s="80">
        <f>SUM(AI10:AI89)</f>
        <v>88</v>
      </c>
      <c r="AJ92" s="80">
        <f>SUM(AJ10:AJ89)</f>
        <v>11</v>
      </c>
      <c r="AK92" s="80">
        <f>SUM(AK10:AK89)</f>
        <v>150</v>
      </c>
      <c r="AL92" s="80">
        <f>SUM(AL10:AL89)</f>
        <v>17</v>
      </c>
      <c r="AM92" s="81" t="s">
        <v>17</v>
      </c>
      <c r="AN92" s="80">
        <f>SUM(AN10:AN89)</f>
        <v>1</v>
      </c>
      <c r="AO92" s="80">
        <f>SUM(AO10:AO89)</f>
        <v>14</v>
      </c>
      <c r="AP92" s="80">
        <f>SUM(AP10:AP89)</f>
        <v>13</v>
      </c>
      <c r="AQ92" s="80">
        <f>SUM(AQ10:AQ89)</f>
        <v>182</v>
      </c>
      <c r="AR92" s="80">
        <f>SUM(AR10:AR89)</f>
        <v>19</v>
      </c>
      <c r="AS92" s="81" t="s">
        <v>17</v>
      </c>
      <c r="AT92" s="80">
        <f>SUM(AT10:AT91)</f>
        <v>4</v>
      </c>
      <c r="AU92" s="80">
        <f>SUM(AU10:AU91)</f>
        <v>44</v>
      </c>
      <c r="AV92" s="80">
        <f>SUM(AV10:AV91)</f>
        <v>11</v>
      </c>
      <c r="AW92" s="80">
        <f>SUM(AW10:AW91)</f>
        <v>112</v>
      </c>
      <c r="AX92" s="80">
        <f>SUM(AX10:AX90)</f>
        <v>19</v>
      </c>
      <c r="AY92" s="81" t="s">
        <v>17</v>
      </c>
      <c r="AZ92" s="80">
        <f t="shared" ref="AZ92:BE92" si="149">SUM(AZ10:AZ89)</f>
        <v>51</v>
      </c>
      <c r="BA92" s="80">
        <f t="shared" si="149"/>
        <v>682</v>
      </c>
      <c r="BB92" s="80">
        <f t="shared" si="149"/>
        <v>123</v>
      </c>
      <c r="BC92" s="80">
        <f t="shared" si="149"/>
        <v>1596</v>
      </c>
      <c r="BD92" s="80">
        <f t="shared" si="149"/>
        <v>170</v>
      </c>
      <c r="BE92" s="82">
        <f t="shared" si="149"/>
        <v>174</v>
      </c>
      <c r="BF92" s="1"/>
      <c r="BG92" s="1"/>
    </row>
    <row r="93" spans="1:59" ht="15.75" customHeight="1" x14ac:dyDescent="0.25">
      <c r="A93" s="83"/>
      <c r="B93" s="84"/>
      <c r="C93" s="85" t="s">
        <v>16</v>
      </c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45"/>
      <c r="Q93" s="845"/>
      <c r="R93" s="845"/>
      <c r="S93" s="845"/>
      <c r="T93" s="845"/>
      <c r="U93" s="845"/>
      <c r="V93" s="845"/>
      <c r="W93" s="845"/>
      <c r="X93" s="845"/>
      <c r="Y93" s="845"/>
      <c r="Z93" s="845"/>
      <c r="AA93" s="845"/>
      <c r="AB93" s="845"/>
      <c r="AC93" s="845"/>
      <c r="AD93" s="845"/>
      <c r="AE93" s="845"/>
      <c r="AF93" s="845"/>
      <c r="AG93" s="845"/>
      <c r="AH93" s="845"/>
      <c r="AI93" s="845"/>
      <c r="AJ93" s="845"/>
      <c r="AK93" s="845"/>
      <c r="AL93" s="845"/>
      <c r="AM93" s="845"/>
      <c r="AN93" s="845"/>
      <c r="AO93" s="845"/>
      <c r="AP93" s="845"/>
      <c r="AQ93" s="845"/>
      <c r="AR93" s="845"/>
      <c r="AS93" s="845"/>
      <c r="AT93" s="845"/>
      <c r="AU93" s="845"/>
      <c r="AV93" s="845"/>
      <c r="AW93" s="845"/>
      <c r="AX93" s="845"/>
      <c r="AY93" s="846"/>
      <c r="AZ93" s="86"/>
      <c r="BA93" s="87"/>
      <c r="BB93" s="87"/>
      <c r="BC93" s="87"/>
      <c r="BD93" s="87"/>
      <c r="BE93" s="88"/>
    </row>
    <row r="94" spans="1:59" ht="15.75" customHeight="1" x14ac:dyDescent="0.2">
      <c r="A94" s="12" t="s">
        <v>182</v>
      </c>
      <c r="B94" s="29" t="s">
        <v>48</v>
      </c>
      <c r="C94" s="67" t="s">
        <v>183</v>
      </c>
      <c r="D94" s="89"/>
      <c r="E94" s="16"/>
      <c r="F94" s="90"/>
      <c r="G94" s="16"/>
      <c r="H94" s="91"/>
      <c r="I94" s="92"/>
      <c r="J94" s="89"/>
      <c r="K94" s="16">
        <v>8</v>
      </c>
      <c r="L94" s="90"/>
      <c r="M94" s="16">
        <v>4</v>
      </c>
      <c r="N94" s="91" t="s">
        <v>17</v>
      </c>
      <c r="O94" s="92" t="s">
        <v>184</v>
      </c>
      <c r="P94" s="89"/>
      <c r="Q94" s="16"/>
      <c r="R94" s="90"/>
      <c r="S94" s="16"/>
      <c r="T94" s="91"/>
      <c r="U94" s="92"/>
      <c r="V94" s="89"/>
      <c r="W94" s="16"/>
      <c r="X94" s="90"/>
      <c r="Y94" s="16"/>
      <c r="Z94" s="91"/>
      <c r="AA94" s="92"/>
      <c r="AB94" s="89"/>
      <c r="AC94" s="16"/>
      <c r="AD94" s="90"/>
      <c r="AE94" s="16"/>
      <c r="AF94" s="91"/>
      <c r="AG94" s="92"/>
      <c r="AH94" s="89"/>
      <c r="AI94" s="16"/>
      <c r="AJ94" s="90"/>
      <c r="AK94" s="16"/>
      <c r="AL94" s="91"/>
      <c r="AM94" s="19"/>
      <c r="AN94" s="89"/>
      <c r="AO94" s="16"/>
      <c r="AP94" s="90"/>
      <c r="AQ94" s="16"/>
      <c r="AR94" s="91"/>
      <c r="AS94" s="92"/>
      <c r="AT94" s="89"/>
      <c r="AU94" s="16"/>
      <c r="AV94" s="90"/>
      <c r="AW94" s="16"/>
      <c r="AX94" s="91"/>
      <c r="AY94" s="93"/>
      <c r="AZ94" s="22">
        <v>1</v>
      </c>
      <c r="BA94" s="16">
        <v>8</v>
      </c>
      <c r="BB94" s="23">
        <v>1</v>
      </c>
      <c r="BC94" s="16">
        <v>4</v>
      </c>
      <c r="BD94" s="91" t="s">
        <v>17</v>
      </c>
      <c r="BE94" s="24" t="str">
        <f t="shared" ref="BE94" si="150">IF(D94+F94+L94+J94+P94+R94+V94+X94+AB94+AD94+AH94+AJ94+AN94+AP94+AT94+AV94=0,"",D94+F94+L94+J94+P94+R94+V94+X94+AB94+AD94+AH94+AJ94+AN94+AP94+AT94+AV94)</f>
        <v/>
      </c>
    </row>
    <row r="95" spans="1:59" ht="15.75" customHeight="1" x14ac:dyDescent="0.2">
      <c r="A95" s="28"/>
      <c r="B95" s="29" t="s">
        <v>48</v>
      </c>
      <c r="C95" s="67" t="s">
        <v>899</v>
      </c>
      <c r="D95" s="464"/>
      <c r="E95" s="16"/>
      <c r="F95" s="464"/>
      <c r="G95" s="16"/>
      <c r="H95" s="465"/>
      <c r="I95" s="466"/>
      <c r="J95" s="89"/>
      <c r="K95" s="16">
        <v>10</v>
      </c>
      <c r="L95" s="464"/>
      <c r="M95" s="16">
        <v>0</v>
      </c>
      <c r="N95" s="465" t="s">
        <v>17</v>
      </c>
      <c r="O95" s="467" t="s">
        <v>184</v>
      </c>
      <c r="P95" s="464"/>
      <c r="Q95" s="16"/>
      <c r="R95" s="464"/>
      <c r="S95" s="16"/>
      <c r="T95" s="465"/>
      <c r="U95" s="466"/>
      <c r="V95" s="89"/>
      <c r="W95" s="16"/>
      <c r="X95" s="464"/>
      <c r="Y95" s="16"/>
      <c r="Z95" s="465"/>
      <c r="AA95" s="467"/>
      <c r="AB95" s="464"/>
      <c r="AC95" s="16"/>
      <c r="AD95" s="464"/>
      <c r="AE95" s="16"/>
      <c r="AF95" s="465"/>
      <c r="AG95" s="466"/>
      <c r="AH95" s="89"/>
      <c r="AI95" s="16"/>
      <c r="AJ95" s="464"/>
      <c r="AK95" s="16"/>
      <c r="AL95" s="465"/>
      <c r="AM95" s="19"/>
      <c r="AN95" s="89"/>
      <c r="AO95" s="16"/>
      <c r="AP95" s="90"/>
      <c r="AQ95" s="16"/>
      <c r="AR95" s="91"/>
      <c r="AS95" s="92"/>
      <c r="AT95" s="464"/>
      <c r="AU95" s="16"/>
      <c r="AV95" s="464"/>
      <c r="AW95" s="16"/>
      <c r="AX95" s="465"/>
      <c r="AY95" s="466"/>
      <c r="AZ95" s="22"/>
      <c r="BA95" s="96"/>
      <c r="BB95" s="23"/>
      <c r="BC95" s="16"/>
      <c r="BD95" s="91"/>
      <c r="BE95" s="24"/>
    </row>
    <row r="96" spans="1:59" ht="25.5" customHeight="1" x14ac:dyDescent="0.2">
      <c r="A96" s="941" t="s">
        <v>902</v>
      </c>
      <c r="B96" s="29" t="s">
        <v>48</v>
      </c>
      <c r="C96" s="942" t="s">
        <v>904</v>
      </c>
      <c r="D96" s="464"/>
      <c r="E96" s="16"/>
      <c r="F96" s="464"/>
      <c r="G96" s="16"/>
      <c r="H96" s="465"/>
      <c r="I96" s="466"/>
      <c r="J96" s="89"/>
      <c r="K96" s="16"/>
      <c r="L96" s="464"/>
      <c r="M96" s="16"/>
      <c r="N96" s="465"/>
      <c r="O96" s="467"/>
      <c r="P96" s="464"/>
      <c r="Q96" s="16"/>
      <c r="R96" s="464"/>
      <c r="S96" s="16"/>
      <c r="T96" s="465"/>
      <c r="U96" s="466"/>
      <c r="V96" s="89"/>
      <c r="W96" s="16"/>
      <c r="X96" s="464"/>
      <c r="Y96" s="16"/>
      <c r="Z96" s="465"/>
      <c r="AA96" s="467"/>
      <c r="AB96" s="464">
        <v>1</v>
      </c>
      <c r="AC96" s="16">
        <v>14</v>
      </c>
      <c r="AD96" s="464">
        <v>1</v>
      </c>
      <c r="AE96" s="16">
        <v>14</v>
      </c>
      <c r="AF96" s="465" t="s">
        <v>17</v>
      </c>
      <c r="AG96" s="466" t="s">
        <v>184</v>
      </c>
      <c r="AH96" s="464">
        <v>1</v>
      </c>
      <c r="AI96" s="16">
        <v>14</v>
      </c>
      <c r="AJ96" s="464">
        <v>1</v>
      </c>
      <c r="AK96" s="16">
        <v>14</v>
      </c>
      <c r="AL96" s="465" t="s">
        <v>17</v>
      </c>
      <c r="AM96" s="466" t="s">
        <v>184</v>
      </c>
      <c r="AN96" s="464">
        <v>1</v>
      </c>
      <c r="AO96" s="16">
        <v>14</v>
      </c>
      <c r="AP96" s="464">
        <v>1</v>
      </c>
      <c r="AQ96" s="16">
        <v>14</v>
      </c>
      <c r="AR96" s="465" t="s">
        <v>17</v>
      </c>
      <c r="AS96" s="466" t="s">
        <v>184</v>
      </c>
      <c r="AT96" s="464">
        <v>1</v>
      </c>
      <c r="AU96" s="16">
        <v>10</v>
      </c>
      <c r="AV96" s="464">
        <v>1</v>
      </c>
      <c r="AW96" s="16">
        <v>10</v>
      </c>
      <c r="AX96" s="465" t="s">
        <v>17</v>
      </c>
      <c r="AY96" s="466" t="s">
        <v>184</v>
      </c>
      <c r="AZ96" s="22"/>
      <c r="BA96" s="96"/>
      <c r="BB96" s="23"/>
      <c r="BC96" s="16"/>
      <c r="BD96" s="91"/>
      <c r="BE96" s="24"/>
    </row>
    <row r="97" spans="1:57" ht="31.5" customHeight="1" x14ac:dyDescent="0.2">
      <c r="A97" s="941" t="s">
        <v>903</v>
      </c>
      <c r="B97" s="29" t="s">
        <v>48</v>
      </c>
      <c r="C97" s="942" t="s">
        <v>905</v>
      </c>
      <c r="D97" s="464"/>
      <c r="E97" s="16"/>
      <c r="F97" s="464"/>
      <c r="G97" s="16"/>
      <c r="H97" s="465"/>
      <c r="I97" s="466"/>
      <c r="J97" s="89"/>
      <c r="K97" s="16"/>
      <c r="L97" s="464"/>
      <c r="M97" s="16"/>
      <c r="N97" s="465"/>
      <c r="O97" s="467"/>
      <c r="P97" s="464"/>
      <c r="Q97" s="16"/>
      <c r="R97" s="464"/>
      <c r="S97" s="16"/>
      <c r="T97" s="465"/>
      <c r="U97" s="466"/>
      <c r="V97" s="89"/>
      <c r="W97" s="16"/>
      <c r="X97" s="464"/>
      <c r="Y97" s="16"/>
      <c r="Z97" s="465"/>
      <c r="AA97" s="467"/>
      <c r="AB97" s="464"/>
      <c r="AC97" s="16">
        <v>0</v>
      </c>
      <c r="AD97" s="464"/>
      <c r="AE97" s="16">
        <v>6</v>
      </c>
      <c r="AF97" s="465" t="s">
        <v>17</v>
      </c>
      <c r="AG97" s="466" t="s">
        <v>184</v>
      </c>
      <c r="AH97" s="464"/>
      <c r="AI97" s="16">
        <v>0</v>
      </c>
      <c r="AJ97" s="464"/>
      <c r="AK97" s="16">
        <v>6</v>
      </c>
      <c r="AL97" s="465" t="s">
        <v>17</v>
      </c>
      <c r="AM97" s="466" t="s">
        <v>184</v>
      </c>
      <c r="AN97" s="464"/>
      <c r="AO97" s="16">
        <v>0</v>
      </c>
      <c r="AP97" s="464"/>
      <c r="AQ97" s="16">
        <v>6</v>
      </c>
      <c r="AR97" s="465" t="s">
        <v>17</v>
      </c>
      <c r="AS97" s="466" t="s">
        <v>184</v>
      </c>
      <c r="AT97" s="464"/>
      <c r="AU97" s="16">
        <v>0</v>
      </c>
      <c r="AV97" s="464"/>
      <c r="AW97" s="16">
        <v>6</v>
      </c>
      <c r="AX97" s="465" t="s">
        <v>17</v>
      </c>
      <c r="AY97" s="466" t="s">
        <v>184</v>
      </c>
      <c r="AZ97" s="22"/>
      <c r="BA97" s="96"/>
      <c r="BB97" s="23"/>
      <c r="BC97" s="16"/>
      <c r="BD97" s="91"/>
      <c r="BE97" s="24"/>
    </row>
    <row r="98" spans="1:57" ht="15.75" customHeight="1" thickBot="1" x14ac:dyDescent="0.25">
      <c r="A98" s="28" t="s">
        <v>828</v>
      </c>
      <c r="B98" s="29" t="s">
        <v>48</v>
      </c>
      <c r="C98" s="67" t="s">
        <v>620</v>
      </c>
      <c r="D98" s="464"/>
      <c r="E98" s="16"/>
      <c r="F98" s="464"/>
      <c r="G98" s="16"/>
      <c r="H98" s="465"/>
      <c r="I98" s="466"/>
      <c r="J98" s="89"/>
      <c r="K98" s="16"/>
      <c r="L98" s="464"/>
      <c r="M98" s="16"/>
      <c r="N98" s="465"/>
      <c r="O98" s="467"/>
      <c r="P98" s="464"/>
      <c r="Q98" s="16"/>
      <c r="R98" s="464"/>
      <c r="S98" s="16"/>
      <c r="T98" s="465"/>
      <c r="U98" s="466"/>
      <c r="V98" s="89"/>
      <c r="W98" s="16"/>
      <c r="X98" s="464"/>
      <c r="Y98" s="16"/>
      <c r="Z98" s="465"/>
      <c r="AA98" s="467"/>
      <c r="AB98" s="464"/>
      <c r="AC98" s="16"/>
      <c r="AD98" s="464"/>
      <c r="AE98" s="16"/>
      <c r="AF98" s="465"/>
      <c r="AG98" s="466"/>
      <c r="AH98" s="89"/>
      <c r="AI98" s="16"/>
      <c r="AJ98" s="464"/>
      <c r="AK98" s="16"/>
      <c r="AL98" s="465" t="s">
        <v>43</v>
      </c>
      <c r="AM98" s="19" t="s">
        <v>296</v>
      </c>
      <c r="AN98" s="89"/>
      <c r="AO98" s="16"/>
      <c r="AP98" s="90"/>
      <c r="AQ98" s="16"/>
      <c r="AR98" s="91"/>
      <c r="AS98" s="420"/>
      <c r="AT98" s="464"/>
      <c r="AU98" s="16"/>
      <c r="AV98" s="464"/>
      <c r="AW98" s="16"/>
      <c r="AX98" s="465"/>
      <c r="AY98" s="514"/>
      <c r="AZ98" s="22"/>
      <c r="BA98" s="96"/>
      <c r="BB98" s="23"/>
      <c r="BC98" s="16"/>
      <c r="BD98" s="91"/>
      <c r="BE98" s="24"/>
    </row>
    <row r="99" spans="1:57" s="107" customFormat="1" ht="21.95" customHeight="1" thickBot="1" x14ac:dyDescent="0.3">
      <c r="A99" s="97"/>
      <c r="B99" s="98"/>
      <c r="C99" s="99" t="s">
        <v>18</v>
      </c>
      <c r="D99" s="100">
        <f>SUM(D94:D98)</f>
        <v>0</v>
      </c>
      <c r="E99" s="100">
        <f>SUM(E94:E98)</f>
        <v>0</v>
      </c>
      <c r="F99" s="100">
        <f>SUM(F94:F98)</f>
        <v>0</v>
      </c>
      <c r="G99" s="100">
        <f>SUM(G94:G98)</f>
        <v>0</v>
      </c>
      <c r="H99" s="101" t="s">
        <v>17</v>
      </c>
      <c r="I99" s="102" t="s">
        <v>17</v>
      </c>
      <c r="J99" s="103">
        <v>1</v>
      </c>
      <c r="K99" s="100">
        <f>SUM(K94:K98)</f>
        <v>18</v>
      </c>
      <c r="L99" s="100">
        <f>SUM(L94:L98)</f>
        <v>0</v>
      </c>
      <c r="M99" s="100">
        <f>SUM(M94:M98)</f>
        <v>4</v>
      </c>
      <c r="N99" s="101" t="s">
        <v>17</v>
      </c>
      <c r="O99" s="102" t="s">
        <v>17</v>
      </c>
      <c r="P99" s="100">
        <f>SUM(P94:P98)</f>
        <v>0</v>
      </c>
      <c r="Q99" s="100">
        <f>SUM(Q94:Q98)</f>
        <v>0</v>
      </c>
      <c r="R99" s="100">
        <f>SUM(R94:R98)</f>
        <v>0</v>
      </c>
      <c r="S99" s="100">
        <f>SUM(S94:S98)</f>
        <v>0</v>
      </c>
      <c r="T99" s="101" t="s">
        <v>17</v>
      </c>
      <c r="U99" s="102" t="s">
        <v>17</v>
      </c>
      <c r="V99" s="103">
        <f>SUM(V94:V98)</f>
        <v>0</v>
      </c>
      <c r="W99" s="100">
        <f>SUM(W94:W98)</f>
        <v>0</v>
      </c>
      <c r="X99" s="100">
        <f>SUM(X94:X98)</f>
        <v>0</v>
      </c>
      <c r="Y99" s="100">
        <f>SUM(Y94:Y98)</f>
        <v>0</v>
      </c>
      <c r="Z99" s="101" t="s">
        <v>17</v>
      </c>
      <c r="AA99" s="102" t="s">
        <v>17</v>
      </c>
      <c r="AB99" s="100">
        <f>SUM(AB94:AB98)</f>
        <v>1</v>
      </c>
      <c r="AC99" s="100">
        <f>SUM(AC94:AC98)</f>
        <v>14</v>
      </c>
      <c r="AD99" s="100">
        <f>SUM(AD94:AD98)</f>
        <v>1</v>
      </c>
      <c r="AE99" s="100">
        <f>SUM(AE94:AE98)</f>
        <v>20</v>
      </c>
      <c r="AF99" s="101" t="s">
        <v>17</v>
      </c>
      <c r="AG99" s="102" t="s">
        <v>17</v>
      </c>
      <c r="AH99" s="100">
        <f>SUM(AH94:AH98)</f>
        <v>1</v>
      </c>
      <c r="AI99" s="100">
        <f>SUM(AI94:AI98)</f>
        <v>14</v>
      </c>
      <c r="AJ99" s="100">
        <f>SUM(AJ94:AJ98)</f>
        <v>1</v>
      </c>
      <c r="AK99" s="100">
        <f>SUM(AK94:AK98)</f>
        <v>20</v>
      </c>
      <c r="AL99" s="101" t="s">
        <v>17</v>
      </c>
      <c r="AM99" s="102" t="s">
        <v>17</v>
      </c>
      <c r="AN99" s="100">
        <f>SUM(AN94:AN98)</f>
        <v>1</v>
      </c>
      <c r="AO99" s="100">
        <f>SUM(AO94:AO98)</f>
        <v>14</v>
      </c>
      <c r="AP99" s="100">
        <f>SUM(AP94:AP98)</f>
        <v>1</v>
      </c>
      <c r="AQ99" s="100">
        <f>SUM(AQ94:AQ98)</f>
        <v>20</v>
      </c>
      <c r="AR99" s="101" t="s">
        <v>17</v>
      </c>
      <c r="AS99" s="102" t="s">
        <v>17</v>
      </c>
      <c r="AT99" s="100">
        <f>SUM(AT94:AT98)</f>
        <v>1</v>
      </c>
      <c r="AU99" s="100">
        <f>SUM(AU94:AU98)</f>
        <v>10</v>
      </c>
      <c r="AV99" s="100">
        <f>SUM(AV94:AV98)</f>
        <v>1</v>
      </c>
      <c r="AW99" s="100">
        <f>SUM(AW94:AW98)</f>
        <v>16</v>
      </c>
      <c r="AX99" s="101" t="s">
        <v>17</v>
      </c>
      <c r="AY99" s="102" t="s">
        <v>17</v>
      </c>
      <c r="AZ99" s="104">
        <f>SUM(AZ94:AZ98)</f>
        <v>1</v>
      </c>
      <c r="BA99" s="100">
        <f>SUM(BA94:BA98)</f>
        <v>8</v>
      </c>
      <c r="BB99" s="100">
        <f>SUM(BB94:BB98)</f>
        <v>1</v>
      </c>
      <c r="BC99" s="100">
        <f>SUM(BC94:BC98)</f>
        <v>4</v>
      </c>
      <c r="BD99" s="105" t="s">
        <v>17</v>
      </c>
      <c r="BE99" s="106">
        <f>SUM(BE94:BE98)</f>
        <v>0</v>
      </c>
    </row>
    <row r="100" spans="1:57" ht="15.75" customHeight="1" x14ac:dyDescent="0.25">
      <c r="A100" s="83"/>
      <c r="B100" s="84"/>
      <c r="C100" s="85" t="s">
        <v>59</v>
      </c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45"/>
      <c r="Q100" s="845"/>
      <c r="R100" s="845"/>
      <c r="S100" s="845"/>
      <c r="T100" s="845"/>
      <c r="U100" s="845"/>
      <c r="V100" s="845"/>
      <c r="W100" s="845"/>
      <c r="X100" s="845"/>
      <c r="Y100" s="845"/>
      <c r="Z100" s="845"/>
      <c r="AA100" s="845"/>
      <c r="AB100" s="845"/>
      <c r="AC100" s="845"/>
      <c r="AD100" s="845"/>
      <c r="AE100" s="845"/>
      <c r="AF100" s="845"/>
      <c r="AG100" s="845"/>
      <c r="AH100" s="845"/>
      <c r="AI100" s="845"/>
      <c r="AJ100" s="845"/>
      <c r="AK100" s="845"/>
      <c r="AL100" s="845"/>
      <c r="AM100" s="845"/>
      <c r="AN100" s="845"/>
      <c r="AO100" s="845"/>
      <c r="AP100" s="845"/>
      <c r="AQ100" s="845"/>
      <c r="AR100" s="845"/>
      <c r="AS100" s="845"/>
      <c r="AT100" s="845"/>
      <c r="AU100" s="845"/>
      <c r="AV100" s="845"/>
      <c r="AW100" s="845"/>
      <c r="AX100" s="845"/>
      <c r="AY100" s="846"/>
      <c r="AZ100" s="86"/>
      <c r="BA100" s="87"/>
      <c r="BB100" s="87"/>
      <c r="BC100" s="87"/>
      <c r="BD100" s="87"/>
      <c r="BE100" s="88"/>
    </row>
    <row r="101" spans="1:57" ht="15.75" customHeight="1" x14ac:dyDescent="0.2">
      <c r="A101" s="94"/>
      <c r="B101" s="29" t="s">
        <v>34</v>
      </c>
      <c r="C101" s="95"/>
      <c r="D101" s="15"/>
      <c r="E101" s="16" t="str">
        <f>IF(D101*14=0,"",D101*14)</f>
        <v/>
      </c>
      <c r="F101" s="15"/>
      <c r="G101" s="16" t="str">
        <f>IF(F101*14=0,"",F101*14)</f>
        <v/>
      </c>
      <c r="H101" s="15"/>
      <c r="I101" s="17"/>
      <c r="J101" s="18"/>
      <c r="K101" s="16" t="str">
        <f>IF(J101*14=0,"",J101*14)</f>
        <v/>
      </c>
      <c r="L101" s="15"/>
      <c r="M101" s="16" t="str">
        <f>IF(L101*14=0,"",L101*14)</f>
        <v/>
      </c>
      <c r="N101" s="15"/>
      <c r="O101" s="19"/>
      <c r="P101" s="15"/>
      <c r="Q101" s="16" t="str">
        <f>IF(P101*14=0,"",P101*14)</f>
        <v/>
      </c>
      <c r="R101" s="15"/>
      <c r="S101" s="16" t="str">
        <f>IF(R101*14=0,"",R101*14)</f>
        <v/>
      </c>
      <c r="T101" s="15"/>
      <c r="U101" s="17"/>
      <c r="V101" s="18"/>
      <c r="W101" s="16" t="str">
        <f>IF(V101*14=0,"",V101*14)</f>
        <v/>
      </c>
      <c r="X101" s="15"/>
      <c r="Y101" s="16" t="str">
        <f>IF(X101*14=0,"",X101*14)</f>
        <v/>
      </c>
      <c r="Z101" s="15"/>
      <c r="AA101" s="19"/>
      <c r="AB101" s="15"/>
      <c r="AC101" s="16" t="str">
        <f>IF(AB101*14=0,"",AB101*14)</f>
        <v/>
      </c>
      <c r="AD101" s="15"/>
      <c r="AE101" s="16" t="str">
        <f>IF(AD101*14=0,"",AD101*14)</f>
        <v/>
      </c>
      <c r="AF101" s="15"/>
      <c r="AG101" s="17"/>
      <c r="AH101" s="18"/>
      <c r="AI101" s="16" t="str">
        <f>IF(AH101*14=0,"",AH101*14)</f>
        <v/>
      </c>
      <c r="AJ101" s="15"/>
      <c r="AK101" s="16" t="str">
        <f>IF(AJ101*14=0,"",AJ101*14)</f>
        <v/>
      </c>
      <c r="AL101" s="15"/>
      <c r="AM101" s="19"/>
      <c r="AN101" s="18"/>
      <c r="AO101" s="16" t="str">
        <f>IF(AN101*14=0,"",AN101*14)</f>
        <v/>
      </c>
      <c r="AP101" s="20"/>
      <c r="AQ101" s="16" t="str">
        <f>IF(AP101*14=0,"",AP101*14)</f>
        <v/>
      </c>
      <c r="AR101" s="20"/>
      <c r="AS101" s="21"/>
      <c r="AT101" s="15"/>
      <c r="AU101" s="16" t="str">
        <f>IF(AT101*14=0,"",AT101*14)</f>
        <v/>
      </c>
      <c r="AV101" s="15"/>
      <c r="AW101" s="16" t="str">
        <f>IF(AV101*14=0,"",AV101*14)</f>
        <v/>
      </c>
      <c r="AX101" s="15"/>
      <c r="AY101" s="15"/>
      <c r="AZ101" s="22"/>
      <c r="BA101" s="16" t="str">
        <f>IF((D101+J101+P101+V101+AB101+AH101+AN101+AT101)*14=0,"",(D101+J101+P101+V101+AB101+AH101+AN101+AT101)*14)</f>
        <v/>
      </c>
      <c r="BB101" s="23"/>
      <c r="BC101" s="16" t="str">
        <f>IF((L101+F101+R101+X101+AD101+AJ101+AP101+AV101)*14=0,"",(L101+F101+R101+X101+AD101+AJ101+AP101+AV101)*14)</f>
        <v/>
      </c>
      <c r="BD101" s="91"/>
      <c r="BE101" s="24" t="str">
        <f t="shared" ref="BE101" si="151">IF(D101+F101+L101+J101+P101+R101+V101+X101+AB101+AD101+AH101+AJ101+AN101+AP101+AT101+AV101=0,"",D101+F101+L101+J101+P101+R101+V101+X101+AB101+AD101+AH101+AJ101+AN101+AP101+AT101+AV101)</f>
        <v/>
      </c>
    </row>
    <row r="102" spans="1:57" ht="15.75" customHeight="1" x14ac:dyDescent="0.2">
      <c r="A102" s="94"/>
      <c r="B102" s="29" t="s">
        <v>34</v>
      </c>
      <c r="C102" s="95"/>
      <c r="D102" s="15"/>
      <c r="E102" s="16" t="str">
        <f>IF(D102*14=0,"",D102*14)</f>
        <v/>
      </c>
      <c r="F102" s="15"/>
      <c r="G102" s="16" t="str">
        <f>IF(F102*14=0,"",F102*14)</f>
        <v/>
      </c>
      <c r="H102" s="15"/>
      <c r="I102" s="17"/>
      <c r="J102" s="18"/>
      <c r="K102" s="16" t="str">
        <f>IF(J102*14=0,"",J102*14)</f>
        <v/>
      </c>
      <c r="L102" s="15"/>
      <c r="M102" s="16" t="str">
        <f>IF(L102*14=0,"",L102*14)</f>
        <v/>
      </c>
      <c r="N102" s="15"/>
      <c r="O102" s="19"/>
      <c r="P102" s="15"/>
      <c r="Q102" s="16" t="str">
        <f>IF(P102*14=0,"",P102*14)</f>
        <v/>
      </c>
      <c r="R102" s="15"/>
      <c r="S102" s="16" t="str">
        <f>IF(R102*14=0,"",R102*14)</f>
        <v/>
      </c>
      <c r="T102" s="15"/>
      <c r="U102" s="17"/>
      <c r="V102" s="18"/>
      <c r="W102" s="16" t="str">
        <f>IF(V102*14=0,"",V102*14)</f>
        <v/>
      </c>
      <c r="X102" s="15"/>
      <c r="Y102" s="16" t="str">
        <f>IF(X102*14=0,"",X102*14)</f>
        <v/>
      </c>
      <c r="Z102" s="15"/>
      <c r="AA102" s="19"/>
      <c r="AB102" s="15"/>
      <c r="AC102" s="16" t="str">
        <f>IF(AB102*14=0,"",AB102*14)</f>
        <v/>
      </c>
      <c r="AD102" s="15"/>
      <c r="AE102" s="16" t="str">
        <f>IF(AD102*14=0,"",AD102*14)</f>
        <v/>
      </c>
      <c r="AF102" s="15"/>
      <c r="AG102" s="17"/>
      <c r="AH102" s="18"/>
      <c r="AI102" s="16" t="str">
        <f>IF(AH102*14=0,"",AH102*14)</f>
        <v/>
      </c>
      <c r="AJ102" s="15"/>
      <c r="AK102" s="16" t="str">
        <f>IF(AJ102*14=0,"",AJ102*14)</f>
        <v/>
      </c>
      <c r="AL102" s="15"/>
      <c r="AM102" s="19"/>
      <c r="AN102" s="18"/>
      <c r="AO102" s="16" t="str">
        <f>IF(AN102*14=0,"",AN102*14)</f>
        <v/>
      </c>
      <c r="AP102" s="20"/>
      <c r="AQ102" s="16" t="str">
        <f>IF(AP102*14=0,"",AP102*14)</f>
        <v/>
      </c>
      <c r="AR102" s="20"/>
      <c r="AS102" s="21"/>
      <c r="AT102" s="15"/>
      <c r="AU102" s="16" t="str">
        <f>IF(AT102*14=0,"",AT102*14)</f>
        <v/>
      </c>
      <c r="AV102" s="15"/>
      <c r="AW102" s="16" t="str">
        <f>IF(AV102*14=0,"",AV102*14)</f>
        <v/>
      </c>
      <c r="AX102" s="15"/>
      <c r="AY102" s="15"/>
      <c r="AZ102" s="22"/>
      <c r="BA102" s="96"/>
      <c r="BB102" s="23"/>
      <c r="BC102" s="16"/>
      <c r="BD102" s="91"/>
      <c r="BE102" s="24"/>
    </row>
    <row r="103" spans="1:57" ht="15.75" customHeight="1" x14ac:dyDescent="0.2">
      <c r="A103" s="94"/>
      <c r="B103" s="29" t="s">
        <v>34</v>
      </c>
      <c r="C103" s="95"/>
      <c r="D103" s="15"/>
      <c r="E103" s="16" t="str">
        <f>IF(D103*14=0,"",D103*14)</f>
        <v/>
      </c>
      <c r="F103" s="15"/>
      <c r="G103" s="16" t="str">
        <f>IF(F103*14=0,"",F103*14)</f>
        <v/>
      </c>
      <c r="H103" s="15"/>
      <c r="I103" s="17"/>
      <c r="J103" s="18"/>
      <c r="K103" s="16" t="str">
        <f>IF(J103*14=0,"",J103*14)</f>
        <v/>
      </c>
      <c r="L103" s="15"/>
      <c r="M103" s="16" t="str">
        <f>IF(L103*14=0,"",L103*14)</f>
        <v/>
      </c>
      <c r="N103" s="15"/>
      <c r="O103" s="19"/>
      <c r="P103" s="15"/>
      <c r="Q103" s="16" t="str">
        <f>IF(P103*14=0,"",P103*14)</f>
        <v/>
      </c>
      <c r="R103" s="15"/>
      <c r="S103" s="16" t="str">
        <f>IF(R103*14=0,"",R103*14)</f>
        <v/>
      </c>
      <c r="T103" s="15"/>
      <c r="U103" s="17"/>
      <c r="V103" s="18"/>
      <c r="W103" s="16" t="str">
        <f>IF(V103*14=0,"",V103*14)</f>
        <v/>
      </c>
      <c r="X103" s="15"/>
      <c r="Y103" s="16" t="str">
        <f>IF(X103*14=0,"",X103*14)</f>
        <v/>
      </c>
      <c r="Z103" s="15"/>
      <c r="AA103" s="19"/>
      <c r="AB103" s="15"/>
      <c r="AC103" s="16" t="str">
        <f>IF(AB103*14=0,"",AB103*14)</f>
        <v/>
      </c>
      <c r="AD103" s="15"/>
      <c r="AE103" s="16" t="str">
        <f>IF(AD103*14=0,"",AD103*14)</f>
        <v/>
      </c>
      <c r="AF103" s="15"/>
      <c r="AG103" s="17"/>
      <c r="AH103" s="18"/>
      <c r="AI103" s="16" t="str">
        <f>IF(AH103*14=0,"",AH103*14)</f>
        <v/>
      </c>
      <c r="AJ103" s="15"/>
      <c r="AK103" s="16" t="str">
        <f>IF(AJ103*14=0,"",AJ103*14)</f>
        <v/>
      </c>
      <c r="AL103" s="15"/>
      <c r="AM103" s="19"/>
      <c r="AN103" s="18"/>
      <c r="AO103" s="16" t="str">
        <f>IF(AN103*14=0,"",AN103*14)</f>
        <v/>
      </c>
      <c r="AP103" s="20"/>
      <c r="AQ103" s="16" t="str">
        <f>IF(AP103*14=0,"",AP103*14)</f>
        <v/>
      </c>
      <c r="AR103" s="20"/>
      <c r="AS103" s="21"/>
      <c r="AT103" s="15"/>
      <c r="AU103" s="16" t="str">
        <f>IF(AT103*14=0,"",AT103*14)</f>
        <v/>
      </c>
      <c r="AV103" s="15"/>
      <c r="AW103" s="16" t="str">
        <f>IF(AV103*14=0,"",AV103*14)</f>
        <v/>
      </c>
      <c r="AX103" s="15"/>
      <c r="AY103" s="15"/>
      <c r="AZ103" s="22"/>
      <c r="BA103" s="96"/>
      <c r="BB103" s="23"/>
      <c r="BC103" s="16"/>
      <c r="BD103" s="91"/>
      <c r="BE103" s="24"/>
    </row>
    <row r="104" spans="1:57" ht="15.75" customHeight="1" x14ac:dyDescent="0.2">
      <c r="A104" s="94"/>
      <c r="B104" s="29" t="s">
        <v>34</v>
      </c>
      <c r="C104" s="95"/>
      <c r="D104" s="15"/>
      <c r="E104" s="16" t="str">
        <f>IF(D104*14=0,"",D104*14)</f>
        <v/>
      </c>
      <c r="F104" s="15"/>
      <c r="G104" s="16" t="str">
        <f>IF(F104*14=0,"",F104*14)</f>
        <v/>
      </c>
      <c r="H104" s="15"/>
      <c r="I104" s="17"/>
      <c r="J104" s="18"/>
      <c r="K104" s="16" t="str">
        <f>IF(J104*14=0,"",J104*14)</f>
        <v/>
      </c>
      <c r="L104" s="15"/>
      <c r="M104" s="16" t="str">
        <f>IF(L104*14=0,"",L104*14)</f>
        <v/>
      </c>
      <c r="N104" s="15"/>
      <c r="O104" s="19"/>
      <c r="P104" s="15"/>
      <c r="Q104" s="16" t="str">
        <f>IF(P104*14=0,"",P104*14)</f>
        <v/>
      </c>
      <c r="R104" s="15"/>
      <c r="S104" s="16" t="str">
        <f>IF(R104*14=0,"",R104*14)</f>
        <v/>
      </c>
      <c r="T104" s="15"/>
      <c r="U104" s="17"/>
      <c r="V104" s="18"/>
      <c r="W104" s="16" t="str">
        <f>IF(V104*14=0,"",V104*14)</f>
        <v/>
      </c>
      <c r="X104" s="15"/>
      <c r="Y104" s="16" t="str">
        <f>IF(X104*14=0,"",X104*14)</f>
        <v/>
      </c>
      <c r="Z104" s="15"/>
      <c r="AA104" s="19"/>
      <c r="AB104" s="15"/>
      <c r="AC104" s="16" t="str">
        <f>IF(AB104*14=0,"",AB104*14)</f>
        <v/>
      </c>
      <c r="AD104" s="15"/>
      <c r="AE104" s="16" t="str">
        <f>IF(AD104*14=0,"",AD104*14)</f>
        <v/>
      </c>
      <c r="AF104" s="15"/>
      <c r="AG104" s="17"/>
      <c r="AH104" s="18"/>
      <c r="AI104" s="16" t="str">
        <f>IF(AH104*14=0,"",AH104*14)</f>
        <v/>
      </c>
      <c r="AJ104" s="15"/>
      <c r="AK104" s="16" t="str">
        <f>IF(AJ104*14=0,"",AJ104*14)</f>
        <v/>
      </c>
      <c r="AL104" s="15"/>
      <c r="AM104" s="19"/>
      <c r="AN104" s="18"/>
      <c r="AO104" s="16" t="str">
        <f>IF(AN104*14=0,"",AN104*14)</f>
        <v/>
      </c>
      <c r="AP104" s="20"/>
      <c r="AQ104" s="16" t="str">
        <f>IF(AP104*14=0,"",AP104*14)</f>
        <v/>
      </c>
      <c r="AR104" s="20"/>
      <c r="AS104" s="21"/>
      <c r="AT104" s="15"/>
      <c r="AU104" s="16" t="str">
        <f>IF(AT104*14=0,"",AT104*14)</f>
        <v/>
      </c>
      <c r="AV104" s="15"/>
      <c r="AW104" s="16" t="str">
        <f>IF(AV104*14=0,"",AV104*14)</f>
        <v/>
      </c>
      <c r="AX104" s="15"/>
      <c r="AY104" s="15"/>
      <c r="AZ104" s="22"/>
      <c r="BA104" s="96"/>
      <c r="BB104" s="23"/>
      <c r="BC104" s="16"/>
      <c r="BD104" s="91"/>
      <c r="BE104" s="24"/>
    </row>
    <row r="105" spans="1:57" ht="15.75" customHeight="1" thickBot="1" x14ac:dyDescent="0.25">
      <c r="A105" s="94"/>
      <c r="B105" s="29" t="s">
        <v>34</v>
      </c>
      <c r="C105" s="95"/>
      <c r="D105" s="15"/>
      <c r="E105" s="16" t="str">
        <f>IF(D105*14=0,"",D105*14)</f>
        <v/>
      </c>
      <c r="F105" s="15"/>
      <c r="G105" s="16" t="str">
        <f>IF(F105*14=0,"",F105*14)</f>
        <v/>
      </c>
      <c r="H105" s="15"/>
      <c r="I105" s="17"/>
      <c r="J105" s="18"/>
      <c r="K105" s="16" t="str">
        <f>IF(J105*14=0,"",J105*14)</f>
        <v/>
      </c>
      <c r="L105" s="15"/>
      <c r="M105" s="16" t="str">
        <f>IF(L105*14=0,"",L105*14)</f>
        <v/>
      </c>
      <c r="N105" s="15"/>
      <c r="O105" s="19"/>
      <c r="P105" s="15"/>
      <c r="Q105" s="16" t="str">
        <f>IF(P105*14=0,"",P105*14)</f>
        <v/>
      </c>
      <c r="R105" s="15"/>
      <c r="S105" s="16" t="str">
        <f>IF(R105*14=0,"",R105*14)</f>
        <v/>
      </c>
      <c r="T105" s="15"/>
      <c r="U105" s="17"/>
      <c r="V105" s="18"/>
      <c r="W105" s="16" t="str">
        <f>IF(V105*14=0,"",V105*14)</f>
        <v/>
      </c>
      <c r="X105" s="15"/>
      <c r="Y105" s="16" t="str">
        <f>IF(X105*14=0,"",X105*14)</f>
        <v/>
      </c>
      <c r="Z105" s="15"/>
      <c r="AA105" s="19"/>
      <c r="AB105" s="15"/>
      <c r="AC105" s="16" t="str">
        <f>IF(AB105*14=0,"",AB105*14)</f>
        <v/>
      </c>
      <c r="AD105" s="15"/>
      <c r="AE105" s="16" t="str">
        <f>IF(AD105*14=0,"",AD105*14)</f>
        <v/>
      </c>
      <c r="AF105" s="15"/>
      <c r="AG105" s="17"/>
      <c r="AH105" s="18"/>
      <c r="AI105" s="16" t="str">
        <f>IF(AH105*14=0,"",AH105*14)</f>
        <v/>
      </c>
      <c r="AJ105" s="15"/>
      <c r="AK105" s="16" t="str">
        <f>IF(AJ105*14=0,"",AJ105*14)</f>
        <v/>
      </c>
      <c r="AL105" s="15"/>
      <c r="AM105" s="19"/>
      <c r="AN105" s="18"/>
      <c r="AO105" s="16" t="str">
        <f>IF(AN105*14=0,"",AN105*14)</f>
        <v/>
      </c>
      <c r="AP105" s="20"/>
      <c r="AQ105" s="16" t="str">
        <f>IF(AP105*14=0,"",AP105*14)</f>
        <v/>
      </c>
      <c r="AR105" s="20"/>
      <c r="AS105" s="21"/>
      <c r="AT105" s="15"/>
      <c r="AU105" s="16" t="str">
        <f>IF(AT105*14=0,"",AT105*14)</f>
        <v/>
      </c>
      <c r="AV105" s="15"/>
      <c r="AW105" s="16" t="str">
        <f>IF(AV105*14=0,"",AV105*14)</f>
        <v/>
      </c>
      <c r="AX105" s="15"/>
      <c r="AY105" s="15"/>
      <c r="AZ105" s="22"/>
      <c r="BA105" s="96"/>
      <c r="BB105" s="23"/>
      <c r="BC105" s="16"/>
      <c r="BD105" s="91"/>
      <c r="BE105" s="24"/>
    </row>
    <row r="106" spans="1:57" s="107" customFormat="1" ht="19.5" customHeight="1" thickBot="1" x14ac:dyDescent="0.3">
      <c r="A106" s="97"/>
      <c r="B106" s="98"/>
      <c r="C106" s="99" t="s">
        <v>58</v>
      </c>
      <c r="D106" s="100">
        <f>SUM(D101:D105)</f>
        <v>0</v>
      </c>
      <c r="E106" s="100">
        <f t="shared" ref="E106:H106" si="152">SUM(E101:E105)</f>
        <v>0</v>
      </c>
      <c r="F106" s="100">
        <f t="shared" si="152"/>
        <v>0</v>
      </c>
      <c r="G106" s="100">
        <f t="shared" si="152"/>
        <v>0</v>
      </c>
      <c r="H106" s="100">
        <f t="shared" si="152"/>
        <v>0</v>
      </c>
      <c r="I106" s="102" t="s">
        <v>17</v>
      </c>
      <c r="J106" s="103">
        <f>SUM(J101:J105)</f>
        <v>0</v>
      </c>
      <c r="K106" s="100">
        <f t="shared" ref="K106" si="153">SUM(K101:K105)</f>
        <v>0</v>
      </c>
      <c r="L106" s="100">
        <f t="shared" ref="L106" si="154">SUM(L101:L105)</f>
        <v>0</v>
      </c>
      <c r="M106" s="100">
        <f t="shared" ref="M106" si="155">SUM(M101:M105)</f>
        <v>0</v>
      </c>
      <c r="N106" s="100">
        <f t="shared" ref="N106" si="156">SUM(N101:N105)</f>
        <v>0</v>
      </c>
      <c r="O106" s="102" t="s">
        <v>17</v>
      </c>
      <c r="P106" s="100">
        <f>SUM(P101:P105)</f>
        <v>0</v>
      </c>
      <c r="Q106" s="100">
        <f t="shared" ref="Q106" si="157">SUM(Q101:Q105)</f>
        <v>0</v>
      </c>
      <c r="R106" s="100">
        <f t="shared" ref="R106" si="158">SUM(R101:R105)</f>
        <v>0</v>
      </c>
      <c r="S106" s="100">
        <f t="shared" ref="S106" si="159">SUM(S101:S105)</f>
        <v>0</v>
      </c>
      <c r="T106" s="100">
        <f t="shared" ref="T106" si="160">SUM(T101:T105)</f>
        <v>0</v>
      </c>
      <c r="U106" s="102" t="s">
        <v>17</v>
      </c>
      <c r="V106" s="103">
        <f>SUM(V101:V105)</f>
        <v>0</v>
      </c>
      <c r="W106" s="100">
        <f t="shared" ref="W106" si="161">SUM(W101:W105)</f>
        <v>0</v>
      </c>
      <c r="X106" s="100">
        <f t="shared" ref="X106" si="162">SUM(X101:X105)</f>
        <v>0</v>
      </c>
      <c r="Y106" s="100">
        <f t="shared" ref="Y106" si="163">SUM(Y101:Y105)</f>
        <v>0</v>
      </c>
      <c r="Z106" s="100">
        <f t="shared" ref="Z106" si="164">SUM(Z101:Z105)</f>
        <v>0</v>
      </c>
      <c r="AA106" s="102" t="s">
        <v>17</v>
      </c>
      <c r="AB106" s="100">
        <f>SUM(AB101:AB105)</f>
        <v>0</v>
      </c>
      <c r="AC106" s="100">
        <f t="shared" ref="AC106" si="165">SUM(AC101:AC105)</f>
        <v>0</v>
      </c>
      <c r="AD106" s="100">
        <f t="shared" ref="AD106" si="166">SUM(AD101:AD105)</f>
        <v>0</v>
      </c>
      <c r="AE106" s="100">
        <f t="shared" ref="AE106" si="167">SUM(AE101:AE105)</f>
        <v>0</v>
      </c>
      <c r="AF106" s="100">
        <f t="shared" ref="AF106" si="168">SUM(AF101:AF105)</f>
        <v>0</v>
      </c>
      <c r="AG106" s="102" t="s">
        <v>17</v>
      </c>
      <c r="AH106" s="100">
        <f>SUM(AH101:AH105)</f>
        <v>0</v>
      </c>
      <c r="AI106" s="100">
        <f t="shared" ref="AI106" si="169">SUM(AI101:AI105)</f>
        <v>0</v>
      </c>
      <c r="AJ106" s="100">
        <f t="shared" ref="AJ106" si="170">SUM(AJ101:AJ105)</f>
        <v>0</v>
      </c>
      <c r="AK106" s="100">
        <f t="shared" ref="AK106" si="171">SUM(AK101:AK105)</f>
        <v>0</v>
      </c>
      <c r="AL106" s="100">
        <f t="shared" ref="AL106" si="172">SUM(AL101:AL105)</f>
        <v>0</v>
      </c>
      <c r="AM106" s="102" t="s">
        <v>17</v>
      </c>
      <c r="AN106" s="100">
        <f>SUM(AN101:AN105)</f>
        <v>0</v>
      </c>
      <c r="AO106" s="100">
        <f t="shared" ref="AO106" si="173">SUM(AO101:AO105)</f>
        <v>0</v>
      </c>
      <c r="AP106" s="100">
        <f t="shared" ref="AP106" si="174">SUM(AP101:AP105)</f>
        <v>0</v>
      </c>
      <c r="AQ106" s="100">
        <f t="shared" ref="AQ106" si="175">SUM(AQ101:AQ105)</f>
        <v>0</v>
      </c>
      <c r="AR106" s="100">
        <f t="shared" ref="AR106" si="176">SUM(AR101:AR105)</f>
        <v>0</v>
      </c>
      <c r="AS106" s="102" t="s">
        <v>17</v>
      </c>
      <c r="AT106" s="100">
        <f>SUM(AT101:AT105)</f>
        <v>0</v>
      </c>
      <c r="AU106" s="100">
        <f t="shared" ref="AU106" si="177">SUM(AU101:AU105)</f>
        <v>0</v>
      </c>
      <c r="AV106" s="100">
        <f t="shared" ref="AV106" si="178">SUM(AV101:AV105)</f>
        <v>0</v>
      </c>
      <c r="AW106" s="100">
        <f t="shared" ref="AW106" si="179">SUM(AW101:AW105)</f>
        <v>0</v>
      </c>
      <c r="AX106" s="100">
        <f t="shared" ref="AX106" si="180">SUM(AX101:AX105)</f>
        <v>0</v>
      </c>
      <c r="AY106" s="102" t="s">
        <v>17</v>
      </c>
      <c r="AZ106" s="104">
        <f>SUM(AZ101:AZ105)</f>
        <v>0</v>
      </c>
      <c r="BA106" s="100">
        <f t="shared" ref="BA106" si="181">SUM(BA101:BA105)</f>
        <v>0</v>
      </c>
      <c r="BB106" s="100">
        <f t="shared" ref="BB106:BC106" si="182">SUM(BB101:BB105)</f>
        <v>0</v>
      </c>
      <c r="BC106" s="100">
        <f t="shared" si="182"/>
        <v>0</v>
      </c>
      <c r="BD106" s="100">
        <f t="shared" ref="BD106" si="183">SUM(BD101:BD105)</f>
        <v>0</v>
      </c>
      <c r="BE106" s="106">
        <f t="shared" ref="BE106" si="184">SUM(BE101:BE105)</f>
        <v>0</v>
      </c>
    </row>
    <row r="107" spans="1:57" ht="19.5" customHeight="1" thickBot="1" x14ac:dyDescent="0.3">
      <c r="A107" s="108"/>
      <c r="B107" s="109"/>
      <c r="C107" s="110" t="s">
        <v>29</v>
      </c>
      <c r="D107" s="111">
        <f>D92+D99+D106</f>
        <v>10</v>
      </c>
      <c r="E107" s="111">
        <f>E92+E99+E106</f>
        <v>112</v>
      </c>
      <c r="F107" s="111">
        <f>F92+F99+F106</f>
        <v>26</v>
      </c>
      <c r="G107" s="111">
        <f>G92+G99+G106</f>
        <v>284</v>
      </c>
      <c r="H107" s="111">
        <f>H92+H106</f>
        <v>22</v>
      </c>
      <c r="I107" s="112" t="s">
        <v>17</v>
      </c>
      <c r="J107" s="111">
        <f>J92+J99+J106</f>
        <v>7</v>
      </c>
      <c r="K107" s="111">
        <f>K92+K99+K106</f>
        <v>106</v>
      </c>
      <c r="L107" s="111">
        <f>L92+L99+L106</f>
        <v>15</v>
      </c>
      <c r="M107" s="111">
        <f>M92+M99+M106</f>
        <v>210</v>
      </c>
      <c r="N107" s="111">
        <f>N92+N106</f>
        <v>21</v>
      </c>
      <c r="O107" s="112" t="s">
        <v>17</v>
      </c>
      <c r="P107" s="111">
        <f>P92+P99+P106</f>
        <v>9</v>
      </c>
      <c r="Q107" s="111">
        <f>Q92+Q99+Q106</f>
        <v>130</v>
      </c>
      <c r="R107" s="111">
        <f>R92+R99+R106</f>
        <v>14</v>
      </c>
      <c r="S107" s="111">
        <f>S92+S99+S106</f>
        <v>192</v>
      </c>
      <c r="T107" s="111">
        <f>T92+T106</f>
        <v>23</v>
      </c>
      <c r="U107" s="112" t="s">
        <v>17</v>
      </c>
      <c r="V107" s="111">
        <f>V92+V99+V106</f>
        <v>6</v>
      </c>
      <c r="W107" s="111">
        <f>W92+W99+W106</f>
        <v>88</v>
      </c>
      <c r="X107" s="111">
        <f>X92+X99+X106</f>
        <v>18</v>
      </c>
      <c r="Y107" s="111">
        <f>Y92+Y99+Y106</f>
        <v>248</v>
      </c>
      <c r="Z107" s="111">
        <f>Z92+Z106</f>
        <v>25</v>
      </c>
      <c r="AA107" s="112" t="s">
        <v>17</v>
      </c>
      <c r="AB107" s="111">
        <f>AB92+AB99+AB106</f>
        <v>10</v>
      </c>
      <c r="AC107" s="111">
        <f>AC92+AC99+AC106</f>
        <v>136</v>
      </c>
      <c r="AD107" s="111">
        <f>AD92+AD99+AD106</f>
        <v>16</v>
      </c>
      <c r="AE107" s="111">
        <f>AE92+AE99+AE106</f>
        <v>234</v>
      </c>
      <c r="AF107" s="111">
        <f>AF92+AF106</f>
        <v>24</v>
      </c>
      <c r="AG107" s="112" t="s">
        <v>17</v>
      </c>
      <c r="AH107" s="111">
        <f>AH92+AH99+AH106</f>
        <v>7</v>
      </c>
      <c r="AI107" s="111">
        <f>AI92+AI99+AI106</f>
        <v>102</v>
      </c>
      <c r="AJ107" s="111">
        <f>AJ92+AJ99+AJ106</f>
        <v>12</v>
      </c>
      <c r="AK107" s="111">
        <f>AK92+AK99+AK106</f>
        <v>170</v>
      </c>
      <c r="AL107" s="111">
        <f>AL92+AL106</f>
        <v>17</v>
      </c>
      <c r="AM107" s="112" t="s">
        <v>17</v>
      </c>
      <c r="AN107" s="111">
        <f>AN92+AN99+AN106</f>
        <v>2</v>
      </c>
      <c r="AO107" s="111">
        <f>AO92+AO99+AO106</f>
        <v>28</v>
      </c>
      <c r="AP107" s="111">
        <f>AP92+AP99+AP106</f>
        <v>14</v>
      </c>
      <c r="AQ107" s="111">
        <f>AQ92+AQ99+AQ106</f>
        <v>202</v>
      </c>
      <c r="AR107" s="111">
        <f>AR92+AR106</f>
        <v>19</v>
      </c>
      <c r="AS107" s="112" t="s">
        <v>17</v>
      </c>
      <c r="AT107" s="111">
        <f>AT92+AT99+AT106</f>
        <v>5</v>
      </c>
      <c r="AU107" s="111">
        <f>AU92+AU99+AU106</f>
        <v>54</v>
      </c>
      <c r="AV107" s="111">
        <f>AV92+AV99+AV106</f>
        <v>12</v>
      </c>
      <c r="AW107" s="111">
        <f>AW92+AW99+AW106</f>
        <v>128</v>
      </c>
      <c r="AX107" s="111">
        <f>AX92+AX106</f>
        <v>19</v>
      </c>
      <c r="AY107" s="112" t="s">
        <v>17</v>
      </c>
      <c r="AZ107" s="111">
        <f>AZ92+AZ99+AZ106</f>
        <v>52</v>
      </c>
      <c r="BA107" s="111">
        <f>BA92+BA99+BA106</f>
        <v>690</v>
      </c>
      <c r="BB107" s="111">
        <f>BB92+BB99+BB106</f>
        <v>124</v>
      </c>
      <c r="BC107" s="111">
        <f>BC92+BC99+BC106</f>
        <v>1600</v>
      </c>
      <c r="BD107" s="111">
        <f>SUM(BD92,BD106)</f>
        <v>170</v>
      </c>
      <c r="BE107" s="113">
        <f>BE92+BE99+BE106</f>
        <v>174</v>
      </c>
    </row>
    <row r="108" spans="1:57" ht="19.5" customHeight="1" thickBot="1" x14ac:dyDescent="0.25">
      <c r="A108" s="842"/>
      <c r="B108" s="842"/>
      <c r="C108" s="842"/>
      <c r="D108" s="842"/>
      <c r="E108" s="842"/>
      <c r="F108" s="842"/>
      <c r="G108" s="842"/>
      <c r="H108" s="842"/>
      <c r="I108" s="842"/>
      <c r="J108" s="842"/>
      <c r="K108" s="842"/>
      <c r="L108" s="842"/>
      <c r="M108" s="842"/>
      <c r="N108" s="842"/>
      <c r="O108" s="842"/>
      <c r="P108" s="842"/>
      <c r="Q108" s="842"/>
      <c r="R108" s="842"/>
      <c r="S108" s="842"/>
      <c r="T108" s="842"/>
      <c r="U108" s="842"/>
      <c r="V108" s="842"/>
      <c r="W108" s="842"/>
      <c r="X108" s="842"/>
      <c r="Y108" s="842"/>
      <c r="Z108" s="842"/>
      <c r="AA108" s="842"/>
      <c r="AB108" s="842"/>
      <c r="AC108" s="842"/>
      <c r="AD108" s="842"/>
      <c r="AE108" s="842"/>
      <c r="AF108" s="842"/>
      <c r="AG108" s="842"/>
      <c r="AH108" s="842"/>
      <c r="AI108" s="842"/>
      <c r="AJ108" s="842"/>
      <c r="AK108" s="842"/>
      <c r="AL108" s="842"/>
      <c r="AM108" s="842"/>
      <c r="AN108" s="842"/>
      <c r="AO108" s="842"/>
      <c r="AP108" s="842"/>
      <c r="AQ108" s="842"/>
      <c r="AR108" s="842"/>
      <c r="AS108" s="842"/>
      <c r="AT108" s="842"/>
      <c r="AU108" s="842"/>
      <c r="AV108" s="842"/>
      <c r="AW108" s="842"/>
      <c r="AX108" s="842"/>
      <c r="AY108" s="842"/>
      <c r="AZ108" s="125"/>
      <c r="BA108" s="125"/>
      <c r="BB108" s="125"/>
      <c r="BC108" s="125"/>
      <c r="BD108" s="125"/>
      <c r="BE108" s="126"/>
    </row>
    <row r="109" spans="1:57" ht="19.5" customHeight="1" thickTop="1" thickBot="1" x14ac:dyDescent="0.25">
      <c r="A109" s="127"/>
      <c r="B109" s="128"/>
      <c r="C109" s="129"/>
      <c r="D109" s="130"/>
      <c r="E109" s="130"/>
      <c r="F109" s="130"/>
      <c r="G109" s="130"/>
      <c r="H109" s="130"/>
      <c r="I109" s="130"/>
      <c r="J109" s="130"/>
      <c r="K109" s="130"/>
      <c r="L109" s="130"/>
      <c r="M109" s="131"/>
      <c r="N109" s="132"/>
      <c r="O109" s="132"/>
      <c r="P109" s="130"/>
      <c r="Q109" s="130"/>
      <c r="R109" s="130"/>
      <c r="S109" s="130"/>
      <c r="T109" s="130"/>
      <c r="U109" s="130"/>
      <c r="V109" s="130"/>
      <c r="W109" s="130"/>
      <c r="X109" s="130"/>
      <c r="Y109" s="131"/>
      <c r="Z109" s="132"/>
      <c r="AA109" s="132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3"/>
      <c r="AZ109" s="134"/>
      <c r="BA109" s="135"/>
      <c r="BB109" s="135"/>
      <c r="BC109" s="135"/>
      <c r="BD109" s="135"/>
      <c r="BE109" s="136"/>
    </row>
    <row r="110" spans="1:57" ht="19.5" customHeight="1" thickTop="1" thickBot="1" x14ac:dyDescent="0.25">
      <c r="A110" s="843"/>
      <c r="B110" s="844"/>
      <c r="C110" s="844"/>
      <c r="D110" s="844"/>
      <c r="E110" s="844"/>
      <c r="F110" s="844"/>
      <c r="G110" s="844"/>
      <c r="H110" s="844"/>
      <c r="I110" s="844"/>
      <c r="J110" s="844"/>
      <c r="K110" s="844"/>
      <c r="L110" s="844"/>
      <c r="M110" s="844"/>
      <c r="N110" s="844"/>
      <c r="O110" s="844"/>
      <c r="P110" s="844"/>
      <c r="Q110" s="844"/>
      <c r="R110" s="844"/>
      <c r="S110" s="844"/>
      <c r="T110" s="844"/>
      <c r="U110" s="844"/>
      <c r="V110" s="844"/>
      <c r="W110" s="844"/>
      <c r="X110" s="844"/>
      <c r="Y110" s="844"/>
      <c r="Z110" s="844"/>
      <c r="AA110" s="844"/>
      <c r="AB110" s="844"/>
      <c r="AC110" s="844"/>
      <c r="AD110" s="844"/>
      <c r="AE110" s="844"/>
      <c r="AF110" s="844"/>
      <c r="AG110" s="844"/>
      <c r="AH110" s="844"/>
      <c r="AI110" s="844"/>
      <c r="AJ110" s="844"/>
      <c r="AK110" s="844"/>
      <c r="AL110" s="844"/>
      <c r="AM110" s="844"/>
      <c r="AN110" s="844"/>
      <c r="AO110" s="844"/>
      <c r="AP110" s="844"/>
      <c r="AQ110" s="844"/>
      <c r="AR110" s="844"/>
      <c r="AS110" s="844"/>
      <c r="AT110" s="844"/>
      <c r="AU110" s="844"/>
      <c r="AV110" s="844"/>
      <c r="AW110" s="844"/>
      <c r="AX110" s="844"/>
      <c r="AY110" s="844"/>
      <c r="AZ110" s="137"/>
      <c r="BA110" s="137"/>
      <c r="BB110" s="137"/>
      <c r="BC110" s="137"/>
      <c r="BD110" s="137"/>
      <c r="BE110" s="138"/>
    </row>
    <row r="111" spans="1:57" ht="19.5" customHeight="1" thickTop="1" x14ac:dyDescent="0.2">
      <c r="A111" s="840" t="s">
        <v>22</v>
      </c>
      <c r="B111" s="841"/>
      <c r="C111" s="841"/>
      <c r="D111" s="841"/>
      <c r="E111" s="841"/>
      <c r="F111" s="841"/>
      <c r="G111" s="841"/>
      <c r="H111" s="841"/>
      <c r="I111" s="841"/>
      <c r="J111" s="841"/>
      <c r="K111" s="841"/>
      <c r="L111" s="841"/>
      <c r="M111" s="841"/>
      <c r="N111" s="841"/>
      <c r="O111" s="841"/>
      <c r="P111" s="841"/>
      <c r="Q111" s="841"/>
      <c r="R111" s="841"/>
      <c r="S111" s="841"/>
      <c r="T111" s="841"/>
      <c r="U111" s="841"/>
      <c r="V111" s="841"/>
      <c r="W111" s="841"/>
      <c r="X111" s="841"/>
      <c r="Y111" s="841"/>
      <c r="Z111" s="841"/>
      <c r="AA111" s="841"/>
      <c r="AB111" s="841"/>
      <c r="AC111" s="841"/>
      <c r="AD111" s="841"/>
      <c r="AE111" s="841"/>
      <c r="AF111" s="841"/>
      <c r="AG111" s="841"/>
      <c r="AH111" s="841"/>
      <c r="AI111" s="841"/>
      <c r="AJ111" s="841"/>
      <c r="AK111" s="841"/>
      <c r="AL111" s="841"/>
      <c r="AM111" s="841"/>
      <c r="AN111" s="841"/>
      <c r="AO111" s="841"/>
      <c r="AP111" s="841"/>
      <c r="AQ111" s="841"/>
      <c r="AR111" s="841"/>
      <c r="AS111" s="841"/>
      <c r="AT111" s="841"/>
      <c r="AU111" s="841"/>
      <c r="AV111" s="841"/>
      <c r="AW111" s="841"/>
      <c r="AX111" s="841"/>
      <c r="AY111" s="841"/>
      <c r="AZ111" s="139"/>
      <c r="BA111" s="139"/>
      <c r="BB111" s="139"/>
      <c r="BC111" s="139"/>
      <c r="BD111" s="139"/>
      <c r="BE111" s="140"/>
    </row>
    <row r="112" spans="1:57" ht="19.5" customHeight="1" x14ac:dyDescent="0.2">
      <c r="A112" s="141"/>
      <c r="B112" s="142"/>
      <c r="C112" s="143" t="s">
        <v>23</v>
      </c>
      <c r="D112" s="144"/>
      <c r="E112" s="145"/>
      <c r="F112" s="145"/>
      <c r="G112" s="145"/>
      <c r="H112" s="23"/>
      <c r="I112" s="146" t="str">
        <f>IF(COUNTIF(I10:I105,"A")=0,"",COUNTIF(I10:I105,"A"))</f>
        <v/>
      </c>
      <c r="J112" s="144"/>
      <c r="K112" s="145"/>
      <c r="L112" s="145"/>
      <c r="M112" s="145"/>
      <c r="N112" s="23"/>
      <c r="O112" s="146">
        <f>IF(COUNTIF(O10:O105,"A")=0,"",COUNTIF(O10:O105,"A"))</f>
        <v>2</v>
      </c>
      <c r="P112" s="144"/>
      <c r="Q112" s="145"/>
      <c r="R112" s="145"/>
      <c r="S112" s="145"/>
      <c r="T112" s="23"/>
      <c r="U112" s="146" t="str">
        <f>IF(COUNTIF(U10:U105,"A")=0,"",COUNTIF(U10:U105,"A"))</f>
        <v/>
      </c>
      <c r="V112" s="144"/>
      <c r="W112" s="145"/>
      <c r="X112" s="145"/>
      <c r="Y112" s="145"/>
      <c r="Z112" s="23"/>
      <c r="AA112" s="146" t="str">
        <f>IF(COUNTIF(AA10:AA105,"A")=0,"",COUNTIF(AA10:AA105,"A"))</f>
        <v/>
      </c>
      <c r="AB112" s="144"/>
      <c r="AC112" s="145"/>
      <c r="AD112" s="145"/>
      <c r="AE112" s="145"/>
      <c r="AF112" s="23"/>
      <c r="AG112" s="146">
        <f>IF(COUNTIF(AG10:AG105,"A")=0,"",COUNTIF(AG10:AG105,"A"))</f>
        <v>2</v>
      </c>
      <c r="AH112" s="144"/>
      <c r="AI112" s="145"/>
      <c r="AJ112" s="145"/>
      <c r="AK112" s="145"/>
      <c r="AL112" s="23"/>
      <c r="AM112" s="146">
        <f>IF(COUNTIF(AM10:AM105,"A")=0,"",COUNTIF(AM10:AM105,"A"))</f>
        <v>2</v>
      </c>
      <c r="AN112" s="144"/>
      <c r="AO112" s="145"/>
      <c r="AP112" s="145"/>
      <c r="AQ112" s="145"/>
      <c r="AR112" s="23"/>
      <c r="AS112" s="146">
        <f>IF(COUNTIF(AS10:AS105,"A")=0,"",COUNTIF(AS10:AS105,"A"))</f>
        <v>2</v>
      </c>
      <c r="AT112" s="144"/>
      <c r="AU112" s="145"/>
      <c r="AV112" s="145"/>
      <c r="AW112" s="145"/>
      <c r="AX112" s="23"/>
      <c r="AY112" s="146">
        <f>IF(COUNTIF(AY10:AY105,"A")=0,"",COUNTIF(AY10:AY105,"A"))</f>
        <v>2</v>
      </c>
      <c r="AZ112" s="147"/>
      <c r="BA112" s="145"/>
      <c r="BB112" s="145"/>
      <c r="BC112" s="145"/>
      <c r="BD112" s="23"/>
      <c r="BE112" s="148">
        <f t="shared" ref="BE112:BE124" si="185">IF(SUM(I112:AY112)=0,"",SUM(I112:AY112))</f>
        <v>10</v>
      </c>
    </row>
    <row r="113" spans="1:59" ht="19.5" customHeight="1" x14ac:dyDescent="0.25">
      <c r="A113" s="149"/>
      <c r="B113" s="142"/>
      <c r="C113" s="143" t="s">
        <v>24</v>
      </c>
      <c r="D113" s="144"/>
      <c r="E113" s="145"/>
      <c r="F113" s="145"/>
      <c r="G113" s="145"/>
      <c r="H113" s="23"/>
      <c r="I113" s="146">
        <f>IF(COUNTIF(I10:I105,"B")=0,"",COUNTIF(I10:I105,"B"))</f>
        <v>1</v>
      </c>
      <c r="J113" s="144"/>
      <c r="K113" s="145"/>
      <c r="L113" s="145"/>
      <c r="M113" s="145"/>
      <c r="N113" s="23"/>
      <c r="O113" s="146" t="str">
        <f>IF(COUNTIF(O10:O105,"B")=0,"",COUNTIF(O10:O105,"B"))</f>
        <v/>
      </c>
      <c r="P113" s="144"/>
      <c r="Q113" s="145"/>
      <c r="R113" s="145"/>
      <c r="S113" s="145"/>
      <c r="T113" s="23"/>
      <c r="U113" s="146" t="str">
        <f>IF(COUNTIF(U10:U105,"B")=0,"",COUNTIF(U10:U105,"B"))</f>
        <v/>
      </c>
      <c r="V113" s="144"/>
      <c r="W113" s="145"/>
      <c r="X113" s="145"/>
      <c r="Y113" s="145"/>
      <c r="Z113" s="23"/>
      <c r="AA113" s="146">
        <f>IF(COUNTIF(AA10:AA105,"B")=0,"",COUNTIF(AA10:AA105,"B"))</f>
        <v>2</v>
      </c>
      <c r="AB113" s="144"/>
      <c r="AC113" s="145"/>
      <c r="AD113" s="145"/>
      <c r="AE113" s="145"/>
      <c r="AF113" s="23"/>
      <c r="AG113" s="146" t="str">
        <f>IF(COUNTIF(AG10:AG105,"B")=0,"",COUNTIF(AG10:AG105,"B"))</f>
        <v/>
      </c>
      <c r="AH113" s="144"/>
      <c r="AI113" s="145"/>
      <c r="AJ113" s="145"/>
      <c r="AK113" s="145"/>
      <c r="AL113" s="23"/>
      <c r="AM113" s="146" t="str">
        <f>IF(COUNTIF(AM10:AM105,"B")=0,"",COUNTIF(AM10:AM105,"B"))</f>
        <v/>
      </c>
      <c r="AN113" s="144"/>
      <c r="AO113" s="145"/>
      <c r="AP113" s="145"/>
      <c r="AQ113" s="145"/>
      <c r="AR113" s="23"/>
      <c r="AS113" s="146" t="str">
        <f>IF(COUNTIF(AS10:AS105,"B")=0,"",COUNTIF(AS10:AS105,"B"))</f>
        <v/>
      </c>
      <c r="AT113" s="144"/>
      <c r="AU113" s="145"/>
      <c r="AV113" s="145"/>
      <c r="AW113" s="145"/>
      <c r="AX113" s="23"/>
      <c r="AY113" s="146">
        <f>IF(COUNTIF(AY10:AY105,"B")=0,"",COUNTIF(AY10:AY105,"B"))</f>
        <v>1</v>
      </c>
      <c r="AZ113" s="147"/>
      <c r="BA113" s="145"/>
      <c r="BB113" s="145"/>
      <c r="BC113" s="145"/>
      <c r="BD113" s="23"/>
      <c r="BE113" s="374">
        <f t="shared" si="185"/>
        <v>4</v>
      </c>
    </row>
    <row r="114" spans="1:59" ht="15.75" customHeight="1" x14ac:dyDescent="0.25">
      <c r="A114" s="149"/>
      <c r="B114" s="142"/>
      <c r="C114" s="143" t="s">
        <v>60</v>
      </c>
      <c r="D114" s="144"/>
      <c r="E114" s="145"/>
      <c r="F114" s="145"/>
      <c r="G114" s="145"/>
      <c r="H114" s="23"/>
      <c r="I114" s="146">
        <f>IF(COUNTIF(I10:I105,"ÉÉ")=0,"",COUNTIF(I10:I105,"ÉÉ"))</f>
        <v>3</v>
      </c>
      <c r="J114" s="144"/>
      <c r="K114" s="145"/>
      <c r="L114" s="145"/>
      <c r="M114" s="145"/>
      <c r="N114" s="23"/>
      <c r="O114" s="146">
        <f>IF(COUNTIF(O10:O105,"ÉÉ")=0,"",COUNTIF(O10:O105,"ÉÉ"))</f>
        <v>2</v>
      </c>
      <c r="P114" s="144"/>
      <c r="Q114" s="145"/>
      <c r="R114" s="145"/>
      <c r="S114" s="145"/>
      <c r="T114" s="23"/>
      <c r="U114" s="146">
        <f>IF(COUNTIF(U10:U105,"ÉÉ")=0,"",COUNTIF(U10:U105,"ÉÉ"))</f>
        <v>1</v>
      </c>
      <c r="V114" s="144"/>
      <c r="W114" s="145"/>
      <c r="X114" s="145"/>
      <c r="Y114" s="145"/>
      <c r="Z114" s="23"/>
      <c r="AA114" s="146">
        <f>IF(COUNTIF(AA10:AA105,"ÉÉ")=0,"",COUNTIF(AA10:AA105,"ÉÉ"))</f>
        <v>2</v>
      </c>
      <c r="AB114" s="144"/>
      <c r="AC114" s="145"/>
      <c r="AD114" s="145"/>
      <c r="AE114" s="145"/>
      <c r="AF114" s="23"/>
      <c r="AG114" s="146">
        <f>IF(COUNTIF(AG10:AG105,"ÉÉ")=0,"",COUNTIF(AG10:AG105,"ÉÉ"))</f>
        <v>1</v>
      </c>
      <c r="AH114" s="144"/>
      <c r="AI114" s="145"/>
      <c r="AJ114" s="145"/>
      <c r="AK114" s="145"/>
      <c r="AL114" s="23"/>
      <c r="AM114" s="146">
        <f>IF(COUNTIF(AM10:AM105,"ÉÉ")=0,"",COUNTIF(AM10:AM105,"ÉÉ"))</f>
        <v>2</v>
      </c>
      <c r="AN114" s="144"/>
      <c r="AO114" s="145"/>
      <c r="AP114" s="145"/>
      <c r="AQ114" s="145"/>
      <c r="AR114" s="23"/>
      <c r="AS114" s="146">
        <f>IF(COUNTIF(AS10:AS105,"ÉÉ")=0,"",COUNTIF(AS10:AS105,"ÉÉ"))</f>
        <v>2</v>
      </c>
      <c r="AT114" s="144"/>
      <c r="AU114" s="145"/>
      <c r="AV114" s="145"/>
      <c r="AW114" s="145"/>
      <c r="AX114" s="23"/>
      <c r="AY114" s="146" t="str">
        <f>IF(COUNTIF(AY10:AY105,"ÉÉ")=0,"",COUNTIF(AY10:AY105,"ÉÉ"))</f>
        <v/>
      </c>
      <c r="AZ114" s="147"/>
      <c r="BA114" s="145"/>
      <c r="BB114" s="145"/>
      <c r="BC114" s="145"/>
      <c r="BD114" s="23"/>
      <c r="BE114" s="374">
        <f t="shared" si="185"/>
        <v>13</v>
      </c>
    </row>
    <row r="115" spans="1:59" ht="15.75" customHeight="1" x14ac:dyDescent="0.25">
      <c r="A115" s="149"/>
      <c r="B115" s="150"/>
      <c r="C115" s="143" t="s">
        <v>61</v>
      </c>
      <c r="D115" s="151"/>
      <c r="E115" s="152"/>
      <c r="F115" s="152"/>
      <c r="G115" s="152"/>
      <c r="H115" s="153"/>
      <c r="I115" s="146" t="str">
        <f>IF(COUNTIF(I10:I105,"ÉÉ(Z)")=0,"",COUNTIF(I10:I105,"ÉÉ(Z)"))</f>
        <v/>
      </c>
      <c r="J115" s="151"/>
      <c r="K115" s="152"/>
      <c r="L115" s="152"/>
      <c r="M115" s="152"/>
      <c r="N115" s="153"/>
      <c r="O115" s="146" t="str">
        <f>IF(COUNTIF(O10:O105,"ÉÉ(Z)")=0,"",COUNTIF(O10:O105,"ÉÉ(Z)"))</f>
        <v/>
      </c>
      <c r="P115" s="151"/>
      <c r="Q115" s="152"/>
      <c r="R115" s="152"/>
      <c r="S115" s="152"/>
      <c r="T115" s="153"/>
      <c r="U115" s="146" t="str">
        <f>IF(COUNTIF(U10:U105,"ÉÉ(Z)")=0,"",COUNTIF(U10:U105,"ÉÉ(Z)"))</f>
        <v/>
      </c>
      <c r="V115" s="151"/>
      <c r="W115" s="152"/>
      <c r="X115" s="152"/>
      <c r="Y115" s="152"/>
      <c r="Z115" s="153"/>
      <c r="AA115" s="146" t="str">
        <f>IF(COUNTIF(AA10:AA105,"ÉÉ(Z)")=0,"",COUNTIF(AA10:AA105,"ÉÉ(Z)"))</f>
        <v/>
      </c>
      <c r="AB115" s="151"/>
      <c r="AC115" s="152"/>
      <c r="AD115" s="152"/>
      <c r="AE115" s="152"/>
      <c r="AF115" s="153"/>
      <c r="AG115" s="146" t="str">
        <f>IF(COUNTIF(AG10:AG105,"ÉÉ(Z)")=0,"",COUNTIF(AG10:AG105,"ÉÉ(Z)"))</f>
        <v/>
      </c>
      <c r="AH115" s="151"/>
      <c r="AI115" s="152"/>
      <c r="AJ115" s="152"/>
      <c r="AK115" s="152"/>
      <c r="AL115" s="153"/>
      <c r="AM115" s="146" t="str">
        <f>IF(COUNTIF(AM10:AM105,"ÉÉ(Z)")=0,"",COUNTIF(AM10:AM105,"ÉÉ(Z)"))</f>
        <v/>
      </c>
      <c r="AN115" s="151"/>
      <c r="AO115" s="152"/>
      <c r="AP115" s="152"/>
      <c r="AQ115" s="152"/>
      <c r="AR115" s="153"/>
      <c r="AS115" s="146" t="str">
        <f>IF(COUNTIF(AS10:AS105,"ÉÉ(Z)")=0,"",COUNTIF(AS10:AS105,"ÉÉ(Z)"))</f>
        <v/>
      </c>
      <c r="AT115" s="151"/>
      <c r="AU115" s="152"/>
      <c r="AV115" s="152"/>
      <c r="AW115" s="152"/>
      <c r="AX115" s="153"/>
      <c r="AY115" s="146" t="str">
        <f>IF(COUNTIF(AY10:AY105,"ÉÉ(Z)")=0,"",COUNTIF(AY10:AY105,"ÉÉ(Z)"))</f>
        <v/>
      </c>
      <c r="AZ115" s="154"/>
      <c r="BA115" s="152"/>
      <c r="BB115" s="152"/>
      <c r="BC115" s="152"/>
      <c r="BD115" s="153"/>
      <c r="BE115" s="374" t="str">
        <f t="shared" si="185"/>
        <v/>
      </c>
    </row>
    <row r="116" spans="1:59" ht="15.75" customHeight="1" x14ac:dyDescent="0.25">
      <c r="A116" s="149"/>
      <c r="B116" s="142"/>
      <c r="C116" s="143" t="s">
        <v>62</v>
      </c>
      <c r="D116" s="144"/>
      <c r="E116" s="145"/>
      <c r="F116" s="145"/>
      <c r="G116" s="145"/>
      <c r="H116" s="23"/>
      <c r="I116" s="146">
        <f>IF(COUNTIF(I10:I105,"GYJ")=0,"",COUNTIF(I10:I105,"GYJ"))</f>
        <v>5</v>
      </c>
      <c r="J116" s="144"/>
      <c r="K116" s="145"/>
      <c r="L116" s="145"/>
      <c r="M116" s="145"/>
      <c r="N116" s="23"/>
      <c r="O116" s="146">
        <f>IF(COUNTIF(O10:O105,"GYJ")=0,"",COUNTIF(O10:O105,"GYJ"))</f>
        <v>4</v>
      </c>
      <c r="P116" s="144"/>
      <c r="Q116" s="145"/>
      <c r="R116" s="145"/>
      <c r="S116" s="145"/>
      <c r="T116" s="23"/>
      <c r="U116" s="146">
        <f>IF(COUNTIF(U10:U105,"GYJ")=0,"",COUNTIF(U10:U105,"GYJ"))</f>
        <v>4</v>
      </c>
      <c r="V116" s="144"/>
      <c r="W116" s="145"/>
      <c r="X116" s="145"/>
      <c r="Y116" s="145"/>
      <c r="Z116" s="23"/>
      <c r="AA116" s="146">
        <f>IF(COUNTIF(AA10:AA105,"GYJ")=0,"",COUNTIF(AA10:AA105,"GYJ"))</f>
        <v>2</v>
      </c>
      <c r="AB116" s="144"/>
      <c r="AC116" s="145"/>
      <c r="AD116" s="145"/>
      <c r="AE116" s="145"/>
      <c r="AF116" s="23"/>
      <c r="AG116" s="146">
        <f>IF(COUNTIF(AG10:AG105,"GYJ")=0,"",COUNTIF(AG10:AG105,"GYJ"))</f>
        <v>3</v>
      </c>
      <c r="AH116" s="144"/>
      <c r="AI116" s="145"/>
      <c r="AJ116" s="145"/>
      <c r="AK116" s="145"/>
      <c r="AL116" s="23"/>
      <c r="AM116" s="146">
        <f>IF(COUNTIF(AM10:AM105,"GYJ")=0,"",COUNTIF(AM10:AM105,"GYJ"))</f>
        <v>3</v>
      </c>
      <c r="AN116" s="144"/>
      <c r="AO116" s="145"/>
      <c r="AP116" s="145"/>
      <c r="AQ116" s="145"/>
      <c r="AR116" s="23"/>
      <c r="AS116" s="146">
        <f>IF(COUNTIF(AS10:AS105,"GYJ")=0,"",COUNTIF(AS10:AS105,"GYJ"))</f>
        <v>4</v>
      </c>
      <c r="AT116" s="144"/>
      <c r="AU116" s="145"/>
      <c r="AV116" s="145"/>
      <c r="AW116" s="145"/>
      <c r="AX116" s="23"/>
      <c r="AY116" s="146">
        <f>IF(COUNTIF(AY10:AY105,"GYJ")=0,"",COUNTIF(AY10:AY105,"GYJ"))</f>
        <v>7</v>
      </c>
      <c r="AZ116" s="147"/>
      <c r="BA116" s="145"/>
      <c r="BB116" s="145"/>
      <c r="BC116" s="145"/>
      <c r="BD116" s="23"/>
      <c r="BE116" s="374">
        <f t="shared" si="185"/>
        <v>32</v>
      </c>
    </row>
    <row r="117" spans="1:59" ht="15.75" customHeight="1" x14ac:dyDescent="0.25">
      <c r="A117" s="149"/>
      <c r="B117" s="142"/>
      <c r="C117" s="143" t="s">
        <v>63</v>
      </c>
      <c r="D117" s="144"/>
      <c r="E117" s="145"/>
      <c r="F117" s="145"/>
      <c r="G117" s="145"/>
      <c r="H117" s="23"/>
      <c r="I117" s="146" t="str">
        <f>IF(COUNTIF(I10:I105,"GYJ(Z)")=0,"",COUNTIF(I10:I105,"GYJ(Z)"))</f>
        <v/>
      </c>
      <c r="J117" s="144"/>
      <c r="K117" s="145"/>
      <c r="L117" s="145"/>
      <c r="M117" s="145"/>
      <c r="N117" s="23"/>
      <c r="O117" s="146" t="str">
        <f>IF(COUNTIF(O10:O105,"GYJ(Z)")=0,"",COUNTIF(O10:O105,"GYJ(Z)"))</f>
        <v/>
      </c>
      <c r="P117" s="144"/>
      <c r="Q117" s="145"/>
      <c r="R117" s="145"/>
      <c r="S117" s="145"/>
      <c r="T117" s="23"/>
      <c r="U117" s="146" t="str">
        <f>IF(COUNTIF(U10:U105,"GYJ(Z)")=0,"",COUNTIF(U10:U105,"GYJ(Z)"))</f>
        <v/>
      </c>
      <c r="V117" s="144"/>
      <c r="W117" s="145"/>
      <c r="X117" s="145"/>
      <c r="Y117" s="145"/>
      <c r="Z117" s="23"/>
      <c r="AA117" s="146" t="str">
        <f>IF(COUNTIF(AA10:AA105,"GYJ(Z)")=0,"",COUNTIF(AA10:AA105,"GYJ(Z)"))</f>
        <v/>
      </c>
      <c r="AB117" s="144"/>
      <c r="AC117" s="145"/>
      <c r="AD117" s="145"/>
      <c r="AE117" s="145"/>
      <c r="AF117" s="23"/>
      <c r="AG117" s="146">
        <f>IF(COUNTIF(AG10:AG105,"GYJ(Z)")=0,"",COUNTIF(AG10:AG105,"GYJ(Z)"))</f>
        <v>1</v>
      </c>
      <c r="AH117" s="144"/>
      <c r="AI117" s="145"/>
      <c r="AJ117" s="145"/>
      <c r="AK117" s="145"/>
      <c r="AL117" s="23"/>
      <c r="AM117" s="146">
        <f>IF(COUNTIF(AM10:AM105,"GYJ(Z)")=0,"",COUNTIF(AM10:AM105,"GYJ(Z)"))</f>
        <v>1</v>
      </c>
      <c r="AN117" s="144"/>
      <c r="AO117" s="145"/>
      <c r="AP117" s="145"/>
      <c r="AQ117" s="145"/>
      <c r="AR117" s="23"/>
      <c r="AS117" s="146">
        <f>IF(COUNTIF(AS10:AS105,"GYJ(Z)")=0,"",COUNTIF(AS10:AS105,"GYJ(Z)"))</f>
        <v>1</v>
      </c>
      <c r="AT117" s="144"/>
      <c r="AU117" s="145"/>
      <c r="AV117" s="145"/>
      <c r="AW117" s="145"/>
      <c r="AX117" s="23"/>
      <c r="AY117" s="146" t="str">
        <f>IF(COUNTIF(AY10:AY105,"GYJ(Z)")=0,"",COUNTIF(AY10:AY105,"GYJ(Z)"))</f>
        <v/>
      </c>
      <c r="AZ117" s="147"/>
      <c r="BA117" s="145"/>
      <c r="BB117" s="145"/>
      <c r="BC117" s="145"/>
      <c r="BD117" s="23"/>
      <c r="BE117" s="374">
        <f t="shared" si="185"/>
        <v>3</v>
      </c>
    </row>
    <row r="118" spans="1:59" ht="15.75" customHeight="1" x14ac:dyDescent="0.25">
      <c r="A118" s="149"/>
      <c r="B118" s="142"/>
      <c r="C118" s="143" t="s">
        <v>35</v>
      </c>
      <c r="D118" s="144"/>
      <c r="E118" s="145"/>
      <c r="F118" s="145"/>
      <c r="G118" s="145"/>
      <c r="H118" s="23"/>
      <c r="I118" s="146">
        <f>IF(COUNTIF(I10:I105,"K")=0,"",COUNTIF(I10:I105,"K"))</f>
        <v>1</v>
      </c>
      <c r="J118" s="144"/>
      <c r="K118" s="145"/>
      <c r="L118" s="145"/>
      <c r="M118" s="145"/>
      <c r="N118" s="23"/>
      <c r="O118" s="146">
        <f>IF(COUNTIF(O10:O105,"K")=0,"",COUNTIF(O10:O105,"K"))</f>
        <v>4</v>
      </c>
      <c r="P118" s="144"/>
      <c r="Q118" s="145"/>
      <c r="R118" s="145"/>
      <c r="S118" s="145"/>
      <c r="T118" s="23"/>
      <c r="U118" s="146">
        <f>IF(COUNTIF(U10:U105,"K")=0,"",COUNTIF(U10:U105,"K"))</f>
        <v>5</v>
      </c>
      <c r="V118" s="144"/>
      <c r="W118" s="145"/>
      <c r="X118" s="145"/>
      <c r="Y118" s="145"/>
      <c r="Z118" s="23"/>
      <c r="AA118" s="146">
        <f>IF(COUNTIF(AA10:AA105,"K")=0,"",COUNTIF(AA10:AA105,"K"))</f>
        <v>2</v>
      </c>
      <c r="AB118" s="144"/>
      <c r="AC118" s="145"/>
      <c r="AD118" s="145"/>
      <c r="AE118" s="145"/>
      <c r="AF118" s="23"/>
      <c r="AG118" s="146">
        <f>IF(COUNTIF(AG10:AG105,"K")=0,"",COUNTIF(AG10:AG105,"K"))</f>
        <v>2</v>
      </c>
      <c r="AH118" s="144"/>
      <c r="AI118" s="145"/>
      <c r="AJ118" s="145"/>
      <c r="AK118" s="145"/>
      <c r="AL118" s="23"/>
      <c r="AM118" s="146">
        <f>IF(COUNTIF(AM10:AM105,"K")=0,"",COUNTIF(AM10:AM105,"K"))</f>
        <v>2</v>
      </c>
      <c r="AN118" s="144"/>
      <c r="AO118" s="145"/>
      <c r="AP118" s="145"/>
      <c r="AQ118" s="145"/>
      <c r="AR118" s="23"/>
      <c r="AS118" s="146" t="str">
        <f>IF(COUNTIF(AS10:AS105,"K")=0,"",COUNTIF(AS10:AS105,"K"))</f>
        <v/>
      </c>
      <c r="AT118" s="144"/>
      <c r="AU118" s="145"/>
      <c r="AV118" s="145"/>
      <c r="AW118" s="145"/>
      <c r="AX118" s="23"/>
      <c r="AY118" s="146">
        <f>IF(COUNTIF(AY10:AY105,"K")=0,"",COUNTIF(AY10:AY105,"K"))</f>
        <v>1</v>
      </c>
      <c r="AZ118" s="147"/>
      <c r="BA118" s="145"/>
      <c r="BB118" s="145"/>
      <c r="BC118" s="145"/>
      <c r="BD118" s="23"/>
      <c r="BE118" s="374">
        <f t="shared" si="185"/>
        <v>17</v>
      </c>
    </row>
    <row r="119" spans="1:59" ht="15.75" customHeight="1" x14ac:dyDescent="0.25">
      <c r="A119" s="149"/>
      <c r="B119" s="142"/>
      <c r="C119" s="143" t="s">
        <v>36</v>
      </c>
      <c r="D119" s="144"/>
      <c r="E119" s="145"/>
      <c r="F119" s="145"/>
      <c r="G119" s="145"/>
      <c r="H119" s="23"/>
      <c r="I119" s="146" t="str">
        <f>IF(COUNTIF(I10:I105,"K(Z)")=0,"",COUNTIF(I10:I105,"K(Z)"))</f>
        <v/>
      </c>
      <c r="J119" s="144"/>
      <c r="K119" s="145"/>
      <c r="L119" s="145"/>
      <c r="M119" s="145"/>
      <c r="N119" s="23"/>
      <c r="O119" s="146" t="str">
        <f>IF(COUNTIF(O10:O105,"K(Z)")=0,"",COUNTIF(O10:O105,"K(Z)"))</f>
        <v/>
      </c>
      <c r="P119" s="144"/>
      <c r="Q119" s="145"/>
      <c r="R119" s="145"/>
      <c r="S119" s="145"/>
      <c r="T119" s="23"/>
      <c r="U119" s="146">
        <f>IF(COUNTIF(U10:U105,"K(Z)")=0,"",COUNTIF(U10:U105,"K(Z)"))</f>
        <v>1</v>
      </c>
      <c r="V119" s="144"/>
      <c r="W119" s="145"/>
      <c r="X119" s="145"/>
      <c r="Y119" s="145"/>
      <c r="Z119" s="23"/>
      <c r="AA119" s="146">
        <f>IF(COUNTIF(AA10:AA105,"K(Z)")=0,"",COUNTIF(AA10:AA105,"K(Z)"))</f>
        <v>2</v>
      </c>
      <c r="AB119" s="144"/>
      <c r="AC119" s="145"/>
      <c r="AD119" s="145"/>
      <c r="AE119" s="145"/>
      <c r="AF119" s="23"/>
      <c r="AG119" s="146">
        <f>IF(COUNTIF(AG10:AG105,"K(Z)")=0,"",COUNTIF(AG10:AG105,"K(Z)"))</f>
        <v>3</v>
      </c>
      <c r="AH119" s="144"/>
      <c r="AI119" s="145"/>
      <c r="AJ119" s="145"/>
      <c r="AK119" s="145"/>
      <c r="AL119" s="23"/>
      <c r="AM119" s="146">
        <f>IF(COUNTIF(AM10:AM105,"K(Z)")=0,"",COUNTIF(AM10:AM105,"K(Z)"))</f>
        <v>2</v>
      </c>
      <c r="AN119" s="144"/>
      <c r="AO119" s="145"/>
      <c r="AP119" s="145"/>
      <c r="AQ119" s="145"/>
      <c r="AR119" s="23"/>
      <c r="AS119" s="146">
        <f>IF(COUNTIF(AS10:AS105,"K(Z)")=0,"",COUNTIF(AS10:AS105,"K(Z)"))</f>
        <v>1</v>
      </c>
      <c r="AT119" s="144"/>
      <c r="AU119" s="145"/>
      <c r="AV119" s="145"/>
      <c r="AW119" s="145"/>
      <c r="AX119" s="23"/>
      <c r="AY119" s="146">
        <f>IF(COUNTIF(AY10:AY105,"K(Z)")=0,"",COUNTIF(AY10:AY105,"K(Z)"))</f>
        <v>1</v>
      </c>
      <c r="AZ119" s="147"/>
      <c r="BA119" s="145"/>
      <c r="BB119" s="145"/>
      <c r="BC119" s="145"/>
      <c r="BD119" s="23"/>
      <c r="BE119" s="374">
        <f t="shared" si="185"/>
        <v>10</v>
      </c>
    </row>
    <row r="120" spans="1:59" ht="15.75" customHeight="1" x14ac:dyDescent="0.25">
      <c r="A120" s="149"/>
      <c r="B120" s="142"/>
      <c r="C120" s="143" t="s">
        <v>25</v>
      </c>
      <c r="D120" s="144"/>
      <c r="E120" s="145"/>
      <c r="F120" s="145"/>
      <c r="G120" s="145"/>
      <c r="H120" s="23"/>
      <c r="I120" s="146" t="str">
        <f>IF(COUNTIF(I10:I105,"AV")=0,"",COUNTIF(I10:I105,"AV"))</f>
        <v/>
      </c>
      <c r="J120" s="144"/>
      <c r="K120" s="145"/>
      <c r="L120" s="145"/>
      <c r="M120" s="145"/>
      <c r="N120" s="23"/>
      <c r="O120" s="146" t="str">
        <f>IF(COUNTIF(O10:O105,"AV")=0,"",COUNTIF(O10:O105,"AV"))</f>
        <v/>
      </c>
      <c r="P120" s="144"/>
      <c r="Q120" s="145"/>
      <c r="R120" s="145"/>
      <c r="S120" s="145"/>
      <c r="T120" s="23"/>
      <c r="U120" s="146" t="str">
        <f>IF(COUNTIF(U10:U105,"AV")=0,"",COUNTIF(U10:U105,"AV"))</f>
        <v/>
      </c>
      <c r="V120" s="144"/>
      <c r="W120" s="145"/>
      <c r="X120" s="145"/>
      <c r="Y120" s="145"/>
      <c r="Z120" s="23"/>
      <c r="AA120" s="146" t="str">
        <f>IF(COUNTIF(AA10:AA105,"AV")=0,"",COUNTIF(AA10:AA105,"AV"))</f>
        <v/>
      </c>
      <c r="AB120" s="144"/>
      <c r="AC120" s="145"/>
      <c r="AD120" s="145"/>
      <c r="AE120" s="145"/>
      <c r="AF120" s="23"/>
      <c r="AG120" s="146" t="str">
        <f>IF(COUNTIF(AG10:AG105,"AV")=0,"",COUNTIF(AG10:AG105,"AV"))</f>
        <v/>
      </c>
      <c r="AH120" s="144"/>
      <c r="AI120" s="145"/>
      <c r="AJ120" s="145"/>
      <c r="AK120" s="145"/>
      <c r="AL120" s="23"/>
      <c r="AM120" s="146" t="str">
        <f>IF(COUNTIF(AM10:AM105,"AV")=0,"",COUNTIF(AM10:AM105,"AV"))</f>
        <v/>
      </c>
      <c r="AN120" s="144"/>
      <c r="AO120" s="145"/>
      <c r="AP120" s="145"/>
      <c r="AQ120" s="145"/>
      <c r="AR120" s="23"/>
      <c r="AS120" s="146" t="str">
        <f>IF(COUNTIF(AS10:AS105,"AV")=0,"",COUNTIF(AS10:AS105,"AV"))</f>
        <v/>
      </c>
      <c r="AT120" s="144"/>
      <c r="AU120" s="145"/>
      <c r="AV120" s="145"/>
      <c r="AW120" s="145"/>
      <c r="AX120" s="23"/>
      <c r="AY120" s="146" t="str">
        <f>IF(COUNTIF(AY10:AY105,"AV")=0,"",COUNTIF(AY10:AY105,"AV"))</f>
        <v/>
      </c>
      <c r="AZ120" s="147"/>
      <c r="BA120" s="145"/>
      <c r="BB120" s="145"/>
      <c r="BC120" s="145"/>
      <c r="BD120" s="23"/>
      <c r="BE120" s="374" t="str">
        <f t="shared" si="185"/>
        <v/>
      </c>
    </row>
    <row r="121" spans="1:59" ht="15.75" customHeight="1" x14ac:dyDescent="0.25">
      <c r="A121" s="149"/>
      <c r="B121" s="142"/>
      <c r="C121" s="143" t="s">
        <v>64</v>
      </c>
      <c r="D121" s="144"/>
      <c r="E121" s="145"/>
      <c r="F121" s="145"/>
      <c r="G121" s="145"/>
      <c r="H121" s="23"/>
      <c r="I121" s="146" t="str">
        <f>IF(COUNTIF(I10:I105,"KV")=0,"",COUNTIF(I10:I105,"KV"))</f>
        <v/>
      </c>
      <c r="J121" s="144"/>
      <c r="K121" s="145"/>
      <c r="L121" s="145"/>
      <c r="M121" s="145"/>
      <c r="N121" s="23"/>
      <c r="O121" s="146" t="str">
        <f>IF(COUNTIF(O10:O105,"KV")=0,"",COUNTIF(O10:O105,"KV"))</f>
        <v/>
      </c>
      <c r="P121" s="144"/>
      <c r="Q121" s="145"/>
      <c r="R121" s="145"/>
      <c r="S121" s="145"/>
      <c r="T121" s="23"/>
      <c r="U121" s="146" t="str">
        <f>IF(COUNTIF(U10:U105,"KV")=0,"",COUNTIF(U10:U105,"KV"))</f>
        <v/>
      </c>
      <c r="V121" s="144"/>
      <c r="W121" s="145"/>
      <c r="X121" s="145"/>
      <c r="Y121" s="145"/>
      <c r="Z121" s="23"/>
      <c r="AA121" s="146" t="str">
        <f>IF(COUNTIF(AA10:AA105,"KV")=0,"",COUNTIF(AA10:AA105,"KV"))</f>
        <v/>
      </c>
      <c r="AB121" s="144"/>
      <c r="AC121" s="145"/>
      <c r="AD121" s="145"/>
      <c r="AE121" s="145"/>
      <c r="AF121" s="23"/>
      <c r="AG121" s="146" t="str">
        <f>IF(COUNTIF(AG10:AG105,"KV")=0,"",COUNTIF(AG10:AG105,"KV"))</f>
        <v/>
      </c>
      <c r="AH121" s="144"/>
      <c r="AI121" s="145"/>
      <c r="AJ121" s="145"/>
      <c r="AK121" s="145"/>
      <c r="AL121" s="23"/>
      <c r="AM121" s="146" t="str">
        <f>IF(COUNTIF(AM10:AM105,"KV")=0,"",COUNTIF(AM10:AM105,"KV"))</f>
        <v/>
      </c>
      <c r="AN121" s="144"/>
      <c r="AO121" s="145"/>
      <c r="AP121" s="145"/>
      <c r="AQ121" s="145"/>
      <c r="AR121" s="23"/>
      <c r="AS121" s="146" t="str">
        <f>IF(COUNTIF(AS10:AS105,"KV")=0,"",COUNTIF(AS10:AS105,"KV"))</f>
        <v/>
      </c>
      <c r="AT121" s="144"/>
      <c r="AU121" s="145"/>
      <c r="AV121" s="145"/>
      <c r="AW121" s="145"/>
      <c r="AX121" s="23"/>
      <c r="AY121" s="146" t="str">
        <f>IF(COUNTIF(AY10:AY105,"KV")=0,"",COUNTIF(AY10:AY105,"KV"))</f>
        <v/>
      </c>
      <c r="AZ121" s="147"/>
      <c r="BA121" s="145"/>
      <c r="BB121" s="145"/>
      <c r="BC121" s="145"/>
      <c r="BD121" s="23"/>
      <c r="BE121" s="374" t="str">
        <f t="shared" si="185"/>
        <v/>
      </c>
    </row>
    <row r="122" spans="1:59" ht="15.75" customHeight="1" x14ac:dyDescent="0.25">
      <c r="A122" s="155"/>
      <c r="B122" s="156"/>
      <c r="C122" s="157" t="s">
        <v>65</v>
      </c>
      <c r="D122" s="158"/>
      <c r="E122" s="159"/>
      <c r="F122" s="159"/>
      <c r="G122" s="159"/>
      <c r="H122" s="160"/>
      <c r="I122" s="146" t="str">
        <f>IF(COUNTIF(I10:I105,"SZG")=0,"",COUNTIF(I10:I105,"SZG"))</f>
        <v/>
      </c>
      <c r="J122" s="158"/>
      <c r="K122" s="159"/>
      <c r="L122" s="159"/>
      <c r="M122" s="159"/>
      <c r="N122" s="160"/>
      <c r="O122" s="146" t="str">
        <f>IF(COUNTIF(O10:O105,"SZG")=0,"",COUNTIF(O10:O105,"SZG"))</f>
        <v/>
      </c>
      <c r="P122" s="158"/>
      <c r="Q122" s="159"/>
      <c r="R122" s="159"/>
      <c r="S122" s="159"/>
      <c r="T122" s="160"/>
      <c r="U122" s="146" t="str">
        <f>IF(COUNTIF(U10:U105,"SZG")=0,"",COUNTIF(U10:U105,"SZG"))</f>
        <v/>
      </c>
      <c r="V122" s="158"/>
      <c r="W122" s="159"/>
      <c r="X122" s="159"/>
      <c r="Y122" s="159"/>
      <c r="Z122" s="160"/>
      <c r="AA122" s="146" t="str">
        <f>IF(COUNTIF(AA10:AA105,"SZG")=0,"",COUNTIF(AA10:AA105,"SZG"))</f>
        <v/>
      </c>
      <c r="AB122" s="158"/>
      <c r="AC122" s="159"/>
      <c r="AD122" s="159"/>
      <c r="AE122" s="159"/>
      <c r="AF122" s="160"/>
      <c r="AG122" s="146" t="str">
        <f>IF(COUNTIF(AG10:AG105,"SZG")=0,"",COUNTIF(AG10:AG105,"SZG"))</f>
        <v/>
      </c>
      <c r="AH122" s="158"/>
      <c r="AI122" s="159"/>
      <c r="AJ122" s="159"/>
      <c r="AK122" s="159"/>
      <c r="AL122" s="160"/>
      <c r="AM122" s="146">
        <f>IF(COUNTIF(AM10:AM105,"SZG")=0,"",COUNTIF(AM10:AM105,"SZG"))</f>
        <v>1</v>
      </c>
      <c r="AN122" s="158"/>
      <c r="AO122" s="159"/>
      <c r="AP122" s="159"/>
      <c r="AQ122" s="159"/>
      <c r="AR122" s="160"/>
      <c r="AS122" s="146" t="str">
        <f>IF(COUNTIF(AS10:AS105,"SZG")=0,"",COUNTIF(AS10:AS105,"SZG"))</f>
        <v/>
      </c>
      <c r="AT122" s="158"/>
      <c r="AU122" s="159"/>
      <c r="AV122" s="159"/>
      <c r="AW122" s="159"/>
      <c r="AX122" s="160"/>
      <c r="AY122" s="146" t="str">
        <f>IF(COUNTIF(AY10:AY105,"SZG")=0,"",COUNTIF(AY10:AY105,"SZG"))</f>
        <v/>
      </c>
      <c r="AZ122" s="147"/>
      <c r="BA122" s="145"/>
      <c r="BB122" s="145"/>
      <c r="BC122" s="145"/>
      <c r="BD122" s="23"/>
      <c r="BE122" s="374">
        <f t="shared" si="185"/>
        <v>1</v>
      </c>
    </row>
    <row r="123" spans="1:59" ht="15.75" customHeight="1" x14ac:dyDescent="0.25">
      <c r="A123" s="155"/>
      <c r="B123" s="156"/>
      <c r="C123" s="157" t="s">
        <v>66</v>
      </c>
      <c r="D123" s="158"/>
      <c r="E123" s="159"/>
      <c r="F123" s="159"/>
      <c r="G123" s="159"/>
      <c r="H123" s="160"/>
      <c r="I123" s="146" t="str">
        <f>IF(COUNTIF(I10:I105,"ZV")=0,"",COUNTIF(I10:I105,"ZV"))</f>
        <v/>
      </c>
      <c r="J123" s="158"/>
      <c r="K123" s="159"/>
      <c r="L123" s="159"/>
      <c r="M123" s="159"/>
      <c r="N123" s="160"/>
      <c r="O123" s="146" t="str">
        <f>IF(COUNTIF(O10:O105,"ZV")=0,"",COUNTIF(O10:O105,"ZV"))</f>
        <v/>
      </c>
      <c r="P123" s="158"/>
      <c r="Q123" s="159"/>
      <c r="R123" s="159"/>
      <c r="S123" s="159"/>
      <c r="T123" s="160"/>
      <c r="U123" s="146" t="str">
        <f>IF(COUNTIF(U10:U105,"ZV")=0,"",COUNTIF(U10:U105,"ZV"))</f>
        <v/>
      </c>
      <c r="V123" s="158"/>
      <c r="W123" s="159"/>
      <c r="X123" s="159"/>
      <c r="Y123" s="159"/>
      <c r="Z123" s="160"/>
      <c r="AA123" s="146" t="str">
        <f>IF(COUNTIF(AA10:AA105,"ZV")=0,"",COUNTIF(AA10:AA105,"ZV"))</f>
        <v/>
      </c>
      <c r="AB123" s="158"/>
      <c r="AC123" s="159"/>
      <c r="AD123" s="159"/>
      <c r="AE123" s="159"/>
      <c r="AF123" s="160"/>
      <c r="AG123" s="146" t="str">
        <f>IF(COUNTIF(AG10:AG105,"ZV")=0,"",COUNTIF(AG10:AG105,"ZV"))</f>
        <v/>
      </c>
      <c r="AH123" s="158"/>
      <c r="AI123" s="159"/>
      <c r="AJ123" s="159"/>
      <c r="AK123" s="159"/>
      <c r="AL123" s="160"/>
      <c r="AM123" s="146" t="str">
        <f>IF(COUNTIF(AM10:AM105,"ZV")=0,"",COUNTIF(AM10:AM105,"ZV"))</f>
        <v/>
      </c>
      <c r="AN123" s="158"/>
      <c r="AO123" s="159"/>
      <c r="AP123" s="159"/>
      <c r="AQ123" s="159"/>
      <c r="AR123" s="160"/>
      <c r="AS123" s="146" t="str">
        <f>IF(COUNTIF(AS10:AS105,"ZV")=0,"",COUNTIF(AS10:AS105,"ZV"))</f>
        <v/>
      </c>
      <c r="AT123" s="158"/>
      <c r="AU123" s="159"/>
      <c r="AV123" s="159"/>
      <c r="AW123" s="159"/>
      <c r="AX123" s="160"/>
      <c r="AY123" s="146" t="str">
        <f>IF(COUNTIF(AY10:AY105,"ZV")=0,"",COUNTIF(AY10:AY105,"ZV"))</f>
        <v/>
      </c>
      <c r="AZ123" s="147"/>
      <c r="BA123" s="145"/>
      <c r="BB123" s="145"/>
      <c r="BC123" s="145"/>
      <c r="BD123" s="23"/>
      <c r="BE123" s="374" t="str">
        <f t="shared" si="185"/>
        <v/>
      </c>
    </row>
    <row r="124" spans="1:59" ht="15.75" customHeight="1" thickBot="1" x14ac:dyDescent="0.3">
      <c r="A124" s="155"/>
      <c r="B124" s="156"/>
      <c r="C124" s="157" t="s">
        <v>26</v>
      </c>
      <c r="D124" s="158"/>
      <c r="E124" s="159"/>
      <c r="F124" s="159"/>
      <c r="G124" s="159"/>
      <c r="H124" s="160"/>
      <c r="I124" s="161">
        <f>IF(SUM(I112:I123)=0,"",SUM(I112:I123))</f>
        <v>10</v>
      </c>
      <c r="J124" s="158"/>
      <c r="K124" s="159"/>
      <c r="L124" s="159"/>
      <c r="M124" s="159"/>
      <c r="N124" s="160"/>
      <c r="O124" s="161">
        <v>11</v>
      </c>
      <c r="P124" s="158"/>
      <c r="Q124" s="159"/>
      <c r="R124" s="159"/>
      <c r="S124" s="159"/>
      <c r="T124" s="160"/>
      <c r="U124" s="161">
        <f>IF(SUM(U112:U123)=0,"",SUM(U112:U123))</f>
        <v>11</v>
      </c>
      <c r="V124" s="158"/>
      <c r="W124" s="159"/>
      <c r="X124" s="159"/>
      <c r="Y124" s="159"/>
      <c r="Z124" s="160"/>
      <c r="AA124" s="161">
        <f>IF(SUM(AA112:AA123)=0,"",SUM(AA112:AA123))</f>
        <v>10</v>
      </c>
      <c r="AB124" s="158"/>
      <c r="AC124" s="159"/>
      <c r="AD124" s="159"/>
      <c r="AE124" s="159"/>
      <c r="AF124" s="160"/>
      <c r="AG124" s="161">
        <f>IF(SUM(AG112:AG123)=0,"",SUM(AG112:AG123))</f>
        <v>12</v>
      </c>
      <c r="AH124" s="158"/>
      <c r="AI124" s="159"/>
      <c r="AJ124" s="159"/>
      <c r="AK124" s="159"/>
      <c r="AL124" s="160"/>
      <c r="AM124" s="161">
        <f>IF(SUM(AM112:AM123)=0,"",SUM(AM112:AM123))</f>
        <v>13</v>
      </c>
      <c r="AN124" s="158"/>
      <c r="AO124" s="159"/>
      <c r="AP124" s="159"/>
      <c r="AQ124" s="159"/>
      <c r="AR124" s="160"/>
      <c r="AS124" s="161">
        <f>IF(SUM(AS112:AS123)=0,"",SUM(AS112:AS123))</f>
        <v>10</v>
      </c>
      <c r="AT124" s="158"/>
      <c r="AU124" s="159"/>
      <c r="AV124" s="159"/>
      <c r="AW124" s="159"/>
      <c r="AX124" s="160"/>
      <c r="AY124" s="161">
        <f>IF(SUM(AY112:AY123)=0,"",SUM(AY112:AY123))</f>
        <v>12</v>
      </c>
      <c r="AZ124" s="162"/>
      <c r="BA124" s="159"/>
      <c r="BB124" s="159"/>
      <c r="BC124" s="159"/>
      <c r="BD124" s="160"/>
      <c r="BE124" s="375">
        <f t="shared" si="185"/>
        <v>89</v>
      </c>
    </row>
    <row r="125" spans="1:59" ht="15.75" customHeight="1" thickBot="1" x14ac:dyDescent="0.3">
      <c r="A125" s="163"/>
      <c r="B125" s="164"/>
      <c r="C125" s="165" t="s">
        <v>472</v>
      </c>
      <c r="D125" s="166"/>
      <c r="E125" s="166"/>
      <c r="F125" s="166"/>
      <c r="G125" s="166"/>
      <c r="H125" s="167"/>
      <c r="I125" s="166"/>
      <c r="J125" s="166"/>
      <c r="K125" s="166"/>
      <c r="L125" s="166"/>
      <c r="M125" s="166"/>
      <c r="N125" s="167"/>
      <c r="O125" s="168"/>
      <c r="P125" s="166"/>
      <c r="Q125" s="166"/>
      <c r="R125" s="166"/>
      <c r="S125" s="166"/>
      <c r="T125" s="167"/>
      <c r="U125" s="166"/>
      <c r="V125" s="166"/>
      <c r="W125" s="166"/>
      <c r="X125" s="166"/>
      <c r="Y125" s="166"/>
      <c r="Z125" s="167"/>
      <c r="AA125" s="168"/>
      <c r="AB125" s="166"/>
      <c r="AC125" s="166"/>
      <c r="AD125" s="166"/>
      <c r="AE125" s="166"/>
      <c r="AF125" s="167"/>
      <c r="AG125" s="166"/>
      <c r="AH125" s="166"/>
      <c r="AI125" s="166"/>
      <c r="AJ125" s="166"/>
      <c r="AK125" s="166"/>
      <c r="AL125" s="167"/>
      <c r="AM125" s="168"/>
      <c r="AN125" s="166"/>
      <c r="AO125" s="166"/>
      <c r="AP125" s="166"/>
      <c r="AQ125" s="166"/>
      <c r="AR125" s="167"/>
      <c r="AS125" s="169"/>
      <c r="AT125" s="166"/>
      <c r="AU125" s="166"/>
      <c r="AV125" s="166"/>
      <c r="AW125" s="166"/>
      <c r="AX125" s="167"/>
      <c r="AY125" s="166"/>
      <c r="AZ125" s="170"/>
      <c r="BA125" s="166"/>
      <c r="BB125" s="166"/>
      <c r="BC125" s="166"/>
      <c r="BD125" s="167"/>
      <c r="BE125" s="171"/>
    </row>
    <row r="126" spans="1:59" ht="15.75" customHeight="1" x14ac:dyDescent="0.2">
      <c r="A126" s="541" t="s">
        <v>634</v>
      </c>
      <c r="B126" s="29" t="s">
        <v>19</v>
      </c>
      <c r="C126" s="586" t="s">
        <v>635</v>
      </c>
      <c r="D126" s="15"/>
      <c r="E126" s="16"/>
      <c r="F126" s="15"/>
      <c r="G126" s="16"/>
      <c r="H126" s="15"/>
      <c r="I126" s="17"/>
      <c r="J126" s="18"/>
      <c r="K126" s="16"/>
      <c r="L126" s="15">
        <v>2</v>
      </c>
      <c r="M126" s="16">
        <v>28</v>
      </c>
      <c r="N126" s="15">
        <v>3</v>
      </c>
      <c r="O126" s="19" t="s">
        <v>69</v>
      </c>
      <c r="P126" s="18"/>
      <c r="Q126" s="16"/>
      <c r="R126" s="15">
        <v>2</v>
      </c>
      <c r="S126" s="16">
        <v>28</v>
      </c>
      <c r="T126" s="15">
        <v>3</v>
      </c>
      <c r="U126" s="19" t="s">
        <v>69</v>
      </c>
      <c r="V126" s="18"/>
      <c r="W126" s="16"/>
      <c r="X126" s="15">
        <v>2</v>
      </c>
      <c r="Y126" s="16">
        <v>28</v>
      </c>
      <c r="Z126" s="15">
        <v>3</v>
      </c>
      <c r="AA126" s="19" t="s">
        <v>69</v>
      </c>
      <c r="AB126" s="18"/>
      <c r="AC126" s="16"/>
      <c r="AD126" s="15">
        <v>2</v>
      </c>
      <c r="AE126" s="16">
        <v>28</v>
      </c>
      <c r="AF126" s="15">
        <v>3</v>
      </c>
      <c r="AG126" s="19" t="s">
        <v>69</v>
      </c>
      <c r="AH126" s="18"/>
      <c r="AI126" s="16"/>
      <c r="AJ126" s="15">
        <v>2</v>
      </c>
      <c r="AK126" s="16">
        <v>28</v>
      </c>
      <c r="AL126" s="15">
        <v>3</v>
      </c>
      <c r="AM126" s="19" t="s">
        <v>69</v>
      </c>
      <c r="AN126" s="18"/>
      <c r="AO126" s="16"/>
      <c r="AP126" s="15">
        <v>2</v>
      </c>
      <c r="AQ126" s="16">
        <v>28</v>
      </c>
      <c r="AR126" s="15">
        <v>3</v>
      </c>
      <c r="AS126" s="19" t="s">
        <v>69</v>
      </c>
      <c r="AT126" s="18"/>
      <c r="AU126" s="16"/>
      <c r="AV126" s="15"/>
      <c r="AW126" s="16"/>
      <c r="AX126" s="15"/>
      <c r="AY126" s="19"/>
      <c r="AZ126" s="22"/>
      <c r="BA126" s="96"/>
      <c r="BB126" s="23"/>
      <c r="BC126" s="16"/>
      <c r="BD126" s="91"/>
      <c r="BE126" s="24"/>
      <c r="BF126" s="539" t="s">
        <v>636</v>
      </c>
      <c r="BG126" s="539" t="s">
        <v>637</v>
      </c>
    </row>
    <row r="127" spans="1:59" ht="15.75" customHeight="1" x14ac:dyDescent="0.2">
      <c r="A127" s="541" t="s">
        <v>638</v>
      </c>
      <c r="B127" s="29" t="s">
        <v>19</v>
      </c>
      <c r="C127" s="563" t="s">
        <v>642</v>
      </c>
      <c r="D127" s="15"/>
      <c r="E127" s="16"/>
      <c r="F127" s="15"/>
      <c r="G127" s="16"/>
      <c r="H127" s="15"/>
      <c r="I127" s="17"/>
      <c r="J127" s="18"/>
      <c r="K127" s="16">
        <v>6</v>
      </c>
      <c r="L127" s="15">
        <v>2</v>
      </c>
      <c r="M127" s="16">
        <v>22</v>
      </c>
      <c r="N127" s="15">
        <v>3</v>
      </c>
      <c r="O127" s="19" t="s">
        <v>71</v>
      </c>
      <c r="P127" s="15"/>
      <c r="Q127" s="16">
        <v>6</v>
      </c>
      <c r="R127" s="15">
        <v>2</v>
      </c>
      <c r="S127" s="16">
        <v>22</v>
      </c>
      <c r="T127" s="15">
        <v>3</v>
      </c>
      <c r="U127" s="17" t="s">
        <v>71</v>
      </c>
      <c r="V127" s="18"/>
      <c r="W127" s="16">
        <v>6</v>
      </c>
      <c r="X127" s="15">
        <v>2</v>
      </c>
      <c r="Y127" s="16">
        <v>22</v>
      </c>
      <c r="Z127" s="15">
        <v>3</v>
      </c>
      <c r="AA127" s="549" t="s">
        <v>71</v>
      </c>
      <c r="AB127" s="15"/>
      <c r="AC127" s="16">
        <v>6</v>
      </c>
      <c r="AD127" s="575">
        <v>2</v>
      </c>
      <c r="AE127" s="16">
        <v>22</v>
      </c>
      <c r="AF127" s="575">
        <v>3</v>
      </c>
      <c r="AG127" s="17" t="s">
        <v>71</v>
      </c>
      <c r="AH127" s="18"/>
      <c r="AI127" s="16">
        <v>6</v>
      </c>
      <c r="AJ127" s="15">
        <v>2</v>
      </c>
      <c r="AK127" s="16">
        <v>22</v>
      </c>
      <c r="AL127" s="15">
        <v>3</v>
      </c>
      <c r="AM127" s="19" t="s">
        <v>71</v>
      </c>
      <c r="AN127" s="18"/>
      <c r="AO127" s="16">
        <v>6</v>
      </c>
      <c r="AP127" s="20">
        <v>2</v>
      </c>
      <c r="AQ127" s="16">
        <v>22</v>
      </c>
      <c r="AR127" s="20">
        <v>3</v>
      </c>
      <c r="AS127" s="21" t="s">
        <v>71</v>
      </c>
      <c r="AT127" s="15"/>
      <c r="AU127" s="16"/>
      <c r="AV127" s="15"/>
      <c r="AW127" s="16"/>
      <c r="AX127" s="15"/>
      <c r="AY127" s="15"/>
      <c r="AZ127" s="22"/>
      <c r="BA127" s="96"/>
      <c r="BB127" s="23"/>
      <c r="BC127" s="16"/>
      <c r="BD127" s="91"/>
      <c r="BE127" s="24"/>
      <c r="BF127" s="539" t="s">
        <v>646</v>
      </c>
      <c r="BG127" s="539" t="s">
        <v>666</v>
      </c>
    </row>
    <row r="128" spans="1:59" ht="15.75" customHeight="1" x14ac:dyDescent="0.2">
      <c r="A128" s="541" t="s">
        <v>639</v>
      </c>
      <c r="B128" s="29" t="s">
        <v>19</v>
      </c>
      <c r="C128" s="563" t="s">
        <v>643</v>
      </c>
      <c r="D128" s="15"/>
      <c r="E128" s="16"/>
      <c r="F128" s="15"/>
      <c r="G128" s="16"/>
      <c r="H128" s="15"/>
      <c r="I128" s="17"/>
      <c r="J128" s="18"/>
      <c r="K128" s="16">
        <v>6</v>
      </c>
      <c r="L128" s="15">
        <v>2</v>
      </c>
      <c r="M128" s="16">
        <v>22</v>
      </c>
      <c r="N128" s="15">
        <v>3</v>
      </c>
      <c r="O128" s="19" t="s">
        <v>71</v>
      </c>
      <c r="P128" s="15"/>
      <c r="Q128" s="16">
        <v>6</v>
      </c>
      <c r="R128" s="15">
        <v>2</v>
      </c>
      <c r="S128" s="16">
        <v>22</v>
      </c>
      <c r="T128" s="15">
        <v>3</v>
      </c>
      <c r="U128" s="17" t="s">
        <v>71</v>
      </c>
      <c r="V128" s="18"/>
      <c r="W128" s="16">
        <v>6</v>
      </c>
      <c r="X128" s="15">
        <v>2</v>
      </c>
      <c r="Y128" s="16">
        <v>22</v>
      </c>
      <c r="Z128" s="15">
        <v>3</v>
      </c>
      <c r="AA128" s="549" t="s">
        <v>71</v>
      </c>
      <c r="AB128" s="15"/>
      <c r="AC128" s="16">
        <v>6</v>
      </c>
      <c r="AD128" s="15">
        <v>2</v>
      </c>
      <c r="AE128" s="16">
        <v>22</v>
      </c>
      <c r="AF128" s="15">
        <v>3</v>
      </c>
      <c r="AG128" s="17" t="s">
        <v>71</v>
      </c>
      <c r="AH128" s="18"/>
      <c r="AI128" s="16">
        <v>6</v>
      </c>
      <c r="AJ128" s="15">
        <v>2</v>
      </c>
      <c r="AK128" s="16">
        <v>22</v>
      </c>
      <c r="AL128" s="15">
        <v>3</v>
      </c>
      <c r="AM128" s="19" t="s">
        <v>71</v>
      </c>
      <c r="AN128" s="18"/>
      <c r="AO128" s="16">
        <v>6</v>
      </c>
      <c r="AP128" s="20">
        <v>2</v>
      </c>
      <c r="AQ128" s="16">
        <v>22</v>
      </c>
      <c r="AR128" s="20">
        <v>3</v>
      </c>
      <c r="AS128" s="437" t="s">
        <v>71</v>
      </c>
      <c r="AT128" s="15"/>
      <c r="AU128" s="16"/>
      <c r="AV128" s="15"/>
      <c r="AW128" s="16"/>
      <c r="AX128" s="15"/>
      <c r="AY128" s="15"/>
      <c r="AZ128" s="22"/>
      <c r="BA128" s="96"/>
      <c r="BB128" s="23"/>
      <c r="BC128" s="16"/>
      <c r="BD128" s="91"/>
      <c r="BE128" s="24"/>
      <c r="BF128" s="539" t="s">
        <v>646</v>
      </c>
      <c r="BG128" s="539" t="s">
        <v>667</v>
      </c>
    </row>
    <row r="129" spans="1:59" ht="15.75" customHeight="1" x14ac:dyDescent="0.2">
      <c r="A129" s="541" t="s">
        <v>640</v>
      </c>
      <c r="B129" s="29" t="s">
        <v>19</v>
      </c>
      <c r="C129" s="563" t="s">
        <v>644</v>
      </c>
      <c r="D129" s="15"/>
      <c r="E129" s="16"/>
      <c r="F129" s="15"/>
      <c r="G129" s="16"/>
      <c r="H129" s="15"/>
      <c r="I129" s="17"/>
      <c r="J129" s="18"/>
      <c r="K129" s="16">
        <v>6</v>
      </c>
      <c r="L129" s="15">
        <v>2</v>
      </c>
      <c r="M129" s="16">
        <v>22</v>
      </c>
      <c r="N129" s="15">
        <v>3</v>
      </c>
      <c r="O129" s="19" t="s">
        <v>71</v>
      </c>
      <c r="P129" s="15"/>
      <c r="Q129" s="16">
        <v>6</v>
      </c>
      <c r="R129" s="15">
        <v>2</v>
      </c>
      <c r="S129" s="16">
        <v>22</v>
      </c>
      <c r="T129" s="15">
        <v>3</v>
      </c>
      <c r="U129" s="17" t="s">
        <v>71</v>
      </c>
      <c r="V129" s="18"/>
      <c r="W129" s="16">
        <v>6</v>
      </c>
      <c r="X129" s="15">
        <v>2</v>
      </c>
      <c r="Y129" s="16">
        <v>22</v>
      </c>
      <c r="Z129" s="15">
        <v>3</v>
      </c>
      <c r="AA129" s="549" t="s">
        <v>71</v>
      </c>
      <c r="AB129" s="15"/>
      <c r="AC129" s="16">
        <v>6</v>
      </c>
      <c r="AD129" s="15">
        <v>2</v>
      </c>
      <c r="AE129" s="16">
        <v>22</v>
      </c>
      <c r="AF129" s="15">
        <v>3</v>
      </c>
      <c r="AG129" s="17" t="s">
        <v>71</v>
      </c>
      <c r="AH129" s="18"/>
      <c r="AI129" s="16">
        <v>6</v>
      </c>
      <c r="AJ129" s="15">
        <v>2</v>
      </c>
      <c r="AK129" s="16">
        <v>22</v>
      </c>
      <c r="AL129" s="15">
        <v>3</v>
      </c>
      <c r="AM129" s="19" t="s">
        <v>71</v>
      </c>
      <c r="AN129" s="15"/>
      <c r="AO129" s="16">
        <v>6</v>
      </c>
      <c r="AP129" s="15">
        <v>2</v>
      </c>
      <c r="AQ129" s="16">
        <v>22</v>
      </c>
      <c r="AR129" s="15">
        <v>3</v>
      </c>
      <c r="AS129" s="549" t="s">
        <v>71</v>
      </c>
      <c r="AT129" s="15"/>
      <c r="AU129" s="16"/>
      <c r="AV129" s="15"/>
      <c r="AW129" s="16"/>
      <c r="AX129" s="15"/>
      <c r="AY129" s="15"/>
      <c r="AZ129" s="22"/>
      <c r="BA129" s="96"/>
      <c r="BB129" s="23"/>
      <c r="BC129" s="16"/>
      <c r="BD129" s="91"/>
      <c r="BE129" s="24"/>
      <c r="BF129" s="539" t="s">
        <v>646</v>
      </c>
      <c r="BG129" s="539" t="s">
        <v>668</v>
      </c>
    </row>
    <row r="130" spans="1:59" ht="15.75" customHeight="1" x14ac:dyDescent="0.2">
      <c r="A130" s="541" t="s">
        <v>641</v>
      </c>
      <c r="B130" s="29" t="s">
        <v>19</v>
      </c>
      <c r="C130" s="563" t="s">
        <v>645</v>
      </c>
      <c r="D130" s="15"/>
      <c r="E130" s="16"/>
      <c r="F130" s="15"/>
      <c r="G130" s="16"/>
      <c r="H130" s="15"/>
      <c r="I130" s="17"/>
      <c r="J130" s="18"/>
      <c r="K130" s="16">
        <v>6</v>
      </c>
      <c r="L130" s="15">
        <v>2</v>
      </c>
      <c r="M130" s="16">
        <v>22</v>
      </c>
      <c r="N130" s="15">
        <v>3</v>
      </c>
      <c r="O130" s="19" t="s">
        <v>71</v>
      </c>
      <c r="P130" s="15"/>
      <c r="Q130" s="16">
        <v>6</v>
      </c>
      <c r="R130" s="15">
        <v>2</v>
      </c>
      <c r="S130" s="16">
        <v>22</v>
      </c>
      <c r="T130" s="15">
        <v>3</v>
      </c>
      <c r="U130" s="17" t="s">
        <v>71</v>
      </c>
      <c r="V130" s="18"/>
      <c r="W130" s="16">
        <v>6</v>
      </c>
      <c r="X130" s="15">
        <v>2</v>
      </c>
      <c r="Y130" s="16">
        <v>22</v>
      </c>
      <c r="Z130" s="15">
        <v>3</v>
      </c>
      <c r="AA130" s="549" t="s">
        <v>71</v>
      </c>
      <c r="AB130" s="15"/>
      <c r="AC130" s="16">
        <v>6</v>
      </c>
      <c r="AD130" s="15">
        <v>2</v>
      </c>
      <c r="AE130" s="16">
        <v>22</v>
      </c>
      <c r="AF130" s="15">
        <v>3</v>
      </c>
      <c r="AG130" s="17" t="s">
        <v>71</v>
      </c>
      <c r="AH130" s="18"/>
      <c r="AI130" s="16">
        <v>6</v>
      </c>
      <c r="AJ130" s="15">
        <v>2</v>
      </c>
      <c r="AK130" s="16">
        <v>22</v>
      </c>
      <c r="AL130" s="15">
        <v>3</v>
      </c>
      <c r="AM130" s="19" t="s">
        <v>71</v>
      </c>
      <c r="AN130" s="18"/>
      <c r="AO130" s="16">
        <v>6</v>
      </c>
      <c r="AP130" s="20">
        <v>2</v>
      </c>
      <c r="AQ130" s="16">
        <v>22</v>
      </c>
      <c r="AR130" s="20">
        <v>3</v>
      </c>
      <c r="AS130" s="437" t="s">
        <v>71</v>
      </c>
      <c r="AT130" s="15"/>
      <c r="AU130" s="16"/>
      <c r="AV130" s="15"/>
      <c r="AW130" s="16"/>
      <c r="AX130" s="15"/>
      <c r="AY130" s="19"/>
      <c r="AZ130" s="22"/>
      <c r="BA130" s="96"/>
      <c r="BB130" s="23"/>
      <c r="BC130" s="16"/>
      <c r="BD130" s="91"/>
      <c r="BE130" s="24"/>
      <c r="BF130" s="539" t="s">
        <v>646</v>
      </c>
      <c r="BG130" s="539" t="s">
        <v>669</v>
      </c>
    </row>
    <row r="131" spans="1:59" ht="15.75" customHeight="1" x14ac:dyDescent="0.2">
      <c r="A131" s="541" t="s">
        <v>704</v>
      </c>
      <c r="B131" s="29" t="s">
        <v>19</v>
      </c>
      <c r="C131" s="563" t="s">
        <v>705</v>
      </c>
      <c r="D131" s="15"/>
      <c r="E131" s="16"/>
      <c r="F131" s="15"/>
      <c r="G131" s="16"/>
      <c r="H131" s="15"/>
      <c r="I131" s="17"/>
      <c r="J131" s="18"/>
      <c r="K131" s="16"/>
      <c r="L131" s="15">
        <v>2</v>
      </c>
      <c r="M131" s="16">
        <v>28</v>
      </c>
      <c r="N131" s="15">
        <v>3</v>
      </c>
      <c r="O131" s="19" t="s">
        <v>69</v>
      </c>
      <c r="P131" s="15"/>
      <c r="Q131" s="16"/>
      <c r="R131" s="15"/>
      <c r="S131" s="16"/>
      <c r="T131" s="15"/>
      <c r="U131" s="17"/>
      <c r="V131" s="18"/>
      <c r="W131" s="16"/>
      <c r="X131" s="15">
        <v>2</v>
      </c>
      <c r="Y131" s="16">
        <v>28</v>
      </c>
      <c r="Z131" s="15">
        <v>3</v>
      </c>
      <c r="AA131" s="19" t="s">
        <v>69</v>
      </c>
      <c r="AB131" s="15"/>
      <c r="AC131" s="16"/>
      <c r="AD131" s="15"/>
      <c r="AE131" s="16"/>
      <c r="AF131" s="15"/>
      <c r="AG131" s="549"/>
      <c r="AH131" s="18"/>
      <c r="AI131" s="16"/>
      <c r="AJ131" s="15">
        <v>2</v>
      </c>
      <c r="AK131" s="16">
        <v>28</v>
      </c>
      <c r="AL131" s="15">
        <v>3</v>
      </c>
      <c r="AM131" s="19" t="s">
        <v>69</v>
      </c>
      <c r="AN131" s="15"/>
      <c r="AO131" s="16"/>
      <c r="AP131" s="20"/>
      <c r="AQ131" s="16"/>
      <c r="AR131" s="20"/>
      <c r="AS131" s="437"/>
      <c r="AT131" s="15"/>
      <c r="AU131" s="16"/>
      <c r="AV131" s="15"/>
      <c r="AW131" s="16"/>
      <c r="AX131" s="15"/>
      <c r="AY131" s="17"/>
      <c r="AZ131" s="22"/>
      <c r="BA131" s="96"/>
      <c r="BB131" s="23"/>
      <c r="BC131" s="16"/>
      <c r="BD131" s="91"/>
      <c r="BE131" s="24"/>
      <c r="BF131" s="539" t="s">
        <v>706</v>
      </c>
      <c r="BG131" s="539" t="s">
        <v>707</v>
      </c>
    </row>
    <row r="132" spans="1:59" ht="15.75" customHeight="1" x14ac:dyDescent="0.2">
      <c r="A132" s="541" t="s">
        <v>647</v>
      </c>
      <c r="B132" s="29" t="s">
        <v>19</v>
      </c>
      <c r="C132" s="563" t="s">
        <v>674</v>
      </c>
      <c r="D132" s="15"/>
      <c r="E132" s="16"/>
      <c r="F132" s="15"/>
      <c r="G132" s="16"/>
      <c r="H132" s="15"/>
      <c r="I132" s="17"/>
      <c r="J132" s="18"/>
      <c r="K132" s="16"/>
      <c r="L132" s="15"/>
      <c r="M132" s="16"/>
      <c r="N132" s="15"/>
      <c r="O132" s="19"/>
      <c r="P132" s="15"/>
      <c r="Q132" s="16"/>
      <c r="R132" s="15">
        <v>2</v>
      </c>
      <c r="S132" s="16">
        <v>28</v>
      </c>
      <c r="T132" s="15">
        <v>3</v>
      </c>
      <c r="U132" s="17" t="s">
        <v>69</v>
      </c>
      <c r="V132" s="18"/>
      <c r="W132" s="16"/>
      <c r="X132" s="15"/>
      <c r="Y132" s="16"/>
      <c r="Z132" s="15"/>
      <c r="AA132" s="549"/>
      <c r="AB132" s="15"/>
      <c r="AC132" s="16"/>
      <c r="AD132" s="15">
        <v>2</v>
      </c>
      <c r="AE132" s="16">
        <v>28</v>
      </c>
      <c r="AF132" s="15">
        <v>3</v>
      </c>
      <c r="AG132" s="549" t="s">
        <v>69</v>
      </c>
      <c r="AH132" s="15"/>
      <c r="AI132" s="16"/>
      <c r="AJ132" s="15"/>
      <c r="AK132" s="16"/>
      <c r="AL132" s="15"/>
      <c r="AM132" s="549"/>
      <c r="AN132" s="15"/>
      <c r="AO132" s="16"/>
      <c r="AP132" s="15">
        <v>2</v>
      </c>
      <c r="AQ132" s="16">
        <v>28</v>
      </c>
      <c r="AR132" s="15">
        <v>3</v>
      </c>
      <c r="AS132" s="549" t="s">
        <v>69</v>
      </c>
      <c r="AT132" s="15"/>
      <c r="AU132" s="16"/>
      <c r="AV132" s="15"/>
      <c r="AW132" s="16"/>
      <c r="AX132" s="15"/>
      <c r="AY132" s="17"/>
      <c r="AZ132" s="22"/>
      <c r="BA132" s="96"/>
      <c r="BB132" s="23"/>
      <c r="BC132" s="16"/>
      <c r="BD132" s="91"/>
      <c r="BE132" s="24"/>
      <c r="BF132" s="539" t="s">
        <v>508</v>
      </c>
      <c r="BG132" s="539" t="s">
        <v>662</v>
      </c>
    </row>
    <row r="133" spans="1:59" ht="15.75" customHeight="1" x14ac:dyDescent="0.2">
      <c r="A133" s="541" t="s">
        <v>648</v>
      </c>
      <c r="B133" s="29" t="s">
        <v>19</v>
      </c>
      <c r="C133" s="563" t="s">
        <v>675</v>
      </c>
      <c r="D133" s="15"/>
      <c r="E133" s="16"/>
      <c r="F133" s="15"/>
      <c r="G133" s="16"/>
      <c r="H133" s="15"/>
      <c r="I133" s="17"/>
      <c r="J133" s="18"/>
      <c r="K133" s="16"/>
      <c r="L133" s="15"/>
      <c r="M133" s="16"/>
      <c r="N133" s="15"/>
      <c r="O133" s="19"/>
      <c r="P133" s="15"/>
      <c r="Q133" s="16"/>
      <c r="R133" s="15"/>
      <c r="S133" s="16"/>
      <c r="T133" s="15"/>
      <c r="U133" s="17"/>
      <c r="V133" s="18"/>
      <c r="W133" s="16"/>
      <c r="X133" s="15">
        <v>2</v>
      </c>
      <c r="Y133" s="16">
        <v>28</v>
      </c>
      <c r="Z133" s="15">
        <v>3</v>
      </c>
      <c r="AA133" s="549" t="s">
        <v>69</v>
      </c>
      <c r="AB133" s="15"/>
      <c r="AC133" s="16"/>
      <c r="AD133" s="15"/>
      <c r="AE133" s="16"/>
      <c r="AF133" s="15"/>
      <c r="AG133" s="549"/>
      <c r="AH133" s="15"/>
      <c r="AI133" s="16"/>
      <c r="AJ133" s="15">
        <v>2</v>
      </c>
      <c r="AK133" s="16">
        <v>28</v>
      </c>
      <c r="AL133" s="15">
        <v>3</v>
      </c>
      <c r="AM133" s="549" t="s">
        <v>69</v>
      </c>
      <c r="AN133" s="15"/>
      <c r="AO133" s="16"/>
      <c r="AP133" s="15"/>
      <c r="AQ133" s="16"/>
      <c r="AR133" s="15"/>
      <c r="AS133" s="549"/>
      <c r="AT133" s="172"/>
      <c r="AU133" s="96"/>
      <c r="AV133" s="172"/>
      <c r="AW133" s="96"/>
      <c r="AX133" s="172"/>
      <c r="AY133" s="569"/>
      <c r="AZ133" s="446"/>
      <c r="BA133" s="96"/>
      <c r="BB133" s="160"/>
      <c r="BC133" s="96"/>
      <c r="BD133" s="174"/>
      <c r="BE133" s="175"/>
      <c r="BF133" s="539" t="s">
        <v>508</v>
      </c>
      <c r="BG133" s="539" t="s">
        <v>662</v>
      </c>
    </row>
    <row r="134" spans="1:59" s="188" customFormat="1" ht="15.75" customHeight="1" x14ac:dyDescent="0.2">
      <c r="A134" s="541" t="s">
        <v>649</v>
      </c>
      <c r="B134" s="177" t="s">
        <v>19</v>
      </c>
      <c r="C134" s="579" t="s">
        <v>652</v>
      </c>
      <c r="D134" s="178"/>
      <c r="E134" s="179"/>
      <c r="F134" s="180"/>
      <c r="G134" s="179"/>
      <c r="H134" s="180"/>
      <c r="I134" s="181"/>
      <c r="J134" s="180"/>
      <c r="K134" s="179"/>
      <c r="L134" s="180"/>
      <c r="M134" s="179"/>
      <c r="N134" s="180"/>
      <c r="O134" s="182"/>
      <c r="P134" s="180"/>
      <c r="Q134" s="179"/>
      <c r="R134" s="180"/>
      <c r="S134" s="179"/>
      <c r="T134" s="180"/>
      <c r="U134" s="183"/>
      <c r="V134" s="184"/>
      <c r="W134" s="179"/>
      <c r="X134" s="180">
        <v>2</v>
      </c>
      <c r="Y134" s="179">
        <v>28</v>
      </c>
      <c r="Z134" s="180">
        <v>3</v>
      </c>
      <c r="AA134" s="183" t="s">
        <v>71</v>
      </c>
      <c r="AB134" s="180"/>
      <c r="AC134" s="179"/>
      <c r="AD134" s="180">
        <v>2</v>
      </c>
      <c r="AE134" s="179">
        <v>28</v>
      </c>
      <c r="AF134" s="180">
        <v>3</v>
      </c>
      <c r="AG134" s="550" t="s">
        <v>69</v>
      </c>
      <c r="AH134" s="180"/>
      <c r="AI134" s="179"/>
      <c r="AJ134" s="180">
        <v>2</v>
      </c>
      <c r="AK134" s="179">
        <v>28</v>
      </c>
      <c r="AL134" s="180">
        <v>3</v>
      </c>
      <c r="AM134" s="550" t="s">
        <v>69</v>
      </c>
      <c r="AN134" s="568"/>
      <c r="AO134" s="185"/>
      <c r="AP134" s="180">
        <v>2</v>
      </c>
      <c r="AQ134" s="179">
        <v>28</v>
      </c>
      <c r="AR134" s="180">
        <v>3</v>
      </c>
      <c r="AS134" s="183" t="s">
        <v>71</v>
      </c>
      <c r="AT134" s="582"/>
      <c r="AU134" s="186"/>
      <c r="AV134" s="58"/>
      <c r="AW134" s="187"/>
      <c r="AX134" s="58"/>
      <c r="AY134" s="491"/>
      <c r="AZ134" s="498"/>
      <c r="BA134" s="187"/>
      <c r="BB134" s="187"/>
      <c r="BC134" s="187"/>
      <c r="BD134" s="187"/>
      <c r="BE134" s="499"/>
      <c r="BF134" s="576" t="s">
        <v>508</v>
      </c>
      <c r="BG134" s="539" t="s">
        <v>663</v>
      </c>
    </row>
    <row r="135" spans="1:59" ht="15.75" customHeight="1" x14ac:dyDescent="0.2">
      <c r="A135" s="541" t="s">
        <v>650</v>
      </c>
      <c r="B135" s="29" t="s">
        <v>19</v>
      </c>
      <c r="C135" s="563" t="s">
        <v>653</v>
      </c>
      <c r="D135" s="15"/>
      <c r="E135" s="16"/>
      <c r="F135" s="15"/>
      <c r="G135" s="16"/>
      <c r="H135" s="15"/>
      <c r="I135" s="17"/>
      <c r="J135" s="18"/>
      <c r="K135" s="16"/>
      <c r="L135" s="15"/>
      <c r="M135" s="16"/>
      <c r="N135" s="15"/>
      <c r="O135" s="19"/>
      <c r="P135" s="15"/>
      <c r="Q135" s="16"/>
      <c r="R135" s="15"/>
      <c r="S135" s="16"/>
      <c r="T135" s="15"/>
      <c r="U135" s="17"/>
      <c r="V135" s="18"/>
      <c r="W135" s="16"/>
      <c r="X135" s="15"/>
      <c r="Y135" s="16"/>
      <c r="Z135" s="15"/>
      <c r="AA135" s="549"/>
      <c r="AB135" s="15"/>
      <c r="AC135" s="16"/>
      <c r="AD135" s="15">
        <v>2</v>
      </c>
      <c r="AE135" s="16">
        <v>28</v>
      </c>
      <c r="AF135" s="15">
        <v>3</v>
      </c>
      <c r="AG135" s="549" t="s">
        <v>71</v>
      </c>
      <c r="AH135" s="15"/>
      <c r="AI135" s="16"/>
      <c r="AJ135" s="15">
        <v>2</v>
      </c>
      <c r="AK135" s="16">
        <v>28</v>
      </c>
      <c r="AL135" s="15">
        <v>3</v>
      </c>
      <c r="AM135" s="19" t="s">
        <v>71</v>
      </c>
      <c r="AN135" s="18"/>
      <c r="AO135" s="16"/>
      <c r="AP135" s="20">
        <v>2</v>
      </c>
      <c r="AQ135" s="16">
        <v>28</v>
      </c>
      <c r="AR135" s="20">
        <v>3</v>
      </c>
      <c r="AS135" s="437" t="s">
        <v>71</v>
      </c>
      <c r="AT135" s="15"/>
      <c r="AU135" s="16"/>
      <c r="AV135" s="15"/>
      <c r="AW135" s="16"/>
      <c r="AX135" s="15"/>
      <c r="AY135" s="15"/>
      <c r="AZ135" s="22"/>
      <c r="BA135" s="96"/>
      <c r="BB135" s="23"/>
      <c r="BC135" s="16"/>
      <c r="BD135" s="91"/>
      <c r="BE135" s="24"/>
      <c r="BF135" s="539" t="s">
        <v>508</v>
      </c>
      <c r="BG135" s="945" t="s">
        <v>685</v>
      </c>
    </row>
    <row r="136" spans="1:59" ht="15.75" customHeight="1" x14ac:dyDescent="0.2">
      <c r="A136" s="541" t="s">
        <v>651</v>
      </c>
      <c r="B136" s="29" t="s">
        <v>19</v>
      </c>
      <c r="C136" s="563" t="s">
        <v>654</v>
      </c>
      <c r="D136" s="15"/>
      <c r="E136" s="16"/>
      <c r="F136" s="15"/>
      <c r="G136" s="16"/>
      <c r="H136" s="15"/>
      <c r="I136" s="17"/>
      <c r="J136" s="18"/>
      <c r="K136" s="16"/>
      <c r="L136" s="15"/>
      <c r="M136" s="16"/>
      <c r="N136" s="15"/>
      <c r="O136" s="19"/>
      <c r="P136" s="15"/>
      <c r="Q136" s="16"/>
      <c r="R136" s="15"/>
      <c r="S136" s="16"/>
      <c r="T136" s="15"/>
      <c r="U136" s="17"/>
      <c r="V136" s="18"/>
      <c r="W136" s="16"/>
      <c r="X136" s="15"/>
      <c r="Y136" s="16"/>
      <c r="Z136" s="15"/>
      <c r="AA136" s="549"/>
      <c r="AB136" s="15"/>
      <c r="AC136" s="16"/>
      <c r="AD136" s="15"/>
      <c r="AE136" s="16"/>
      <c r="AF136" s="15"/>
      <c r="AG136" s="549"/>
      <c r="AH136" s="15"/>
      <c r="AI136" s="16"/>
      <c r="AJ136" s="15">
        <v>2</v>
      </c>
      <c r="AK136" s="16">
        <v>28</v>
      </c>
      <c r="AL136" s="15">
        <v>3</v>
      </c>
      <c r="AM136" s="19" t="s">
        <v>71</v>
      </c>
      <c r="AN136" s="15"/>
      <c r="AO136" s="16"/>
      <c r="AP136" s="15">
        <v>2</v>
      </c>
      <c r="AQ136" s="16">
        <v>28</v>
      </c>
      <c r="AR136" s="15">
        <v>3</v>
      </c>
      <c r="AS136" s="19" t="s">
        <v>71</v>
      </c>
      <c r="AT136" s="15"/>
      <c r="AU136" s="16"/>
      <c r="AV136" s="15"/>
      <c r="AW136" s="16"/>
      <c r="AX136" s="15"/>
      <c r="AY136" s="19"/>
      <c r="AZ136" s="22"/>
      <c r="BA136" s="96"/>
      <c r="BB136" s="23"/>
      <c r="BC136" s="16"/>
      <c r="BD136" s="91"/>
      <c r="BE136" s="24"/>
      <c r="BF136" s="539" t="s">
        <v>508</v>
      </c>
      <c r="BG136" s="945" t="s">
        <v>685</v>
      </c>
    </row>
    <row r="137" spans="1:59" ht="15.75" customHeight="1" x14ac:dyDescent="0.2">
      <c r="A137" s="541" t="s">
        <v>655</v>
      </c>
      <c r="B137" s="29" t="s">
        <v>19</v>
      </c>
      <c r="C137" s="563" t="s">
        <v>839</v>
      </c>
      <c r="D137" s="15"/>
      <c r="E137" s="16"/>
      <c r="F137" s="15"/>
      <c r="G137" s="16"/>
      <c r="H137" s="15"/>
      <c r="I137" s="17"/>
      <c r="J137" s="184"/>
      <c r="K137" s="179"/>
      <c r="L137" s="180">
        <v>2</v>
      </c>
      <c r="M137" s="179">
        <v>28</v>
      </c>
      <c r="N137" s="180">
        <v>3</v>
      </c>
      <c r="O137" s="183" t="s">
        <v>71</v>
      </c>
      <c r="P137" s="580"/>
      <c r="Q137" s="16"/>
      <c r="R137" s="15"/>
      <c r="S137" s="16"/>
      <c r="T137" s="15"/>
      <c r="U137" s="17"/>
      <c r="V137" s="184"/>
      <c r="W137" s="179"/>
      <c r="X137" s="180">
        <v>2</v>
      </c>
      <c r="Y137" s="179">
        <v>28</v>
      </c>
      <c r="Z137" s="180">
        <v>3</v>
      </c>
      <c r="AA137" s="183" t="s">
        <v>71</v>
      </c>
      <c r="AB137" s="580"/>
      <c r="AC137" s="16"/>
      <c r="AD137" s="15"/>
      <c r="AE137" s="16"/>
      <c r="AF137" s="15"/>
      <c r="AG137" s="549"/>
      <c r="AH137" s="184"/>
      <c r="AI137" s="179"/>
      <c r="AJ137" s="180">
        <v>2</v>
      </c>
      <c r="AK137" s="179">
        <v>28</v>
      </c>
      <c r="AL137" s="180">
        <v>3</v>
      </c>
      <c r="AM137" s="183" t="s">
        <v>71</v>
      </c>
      <c r="AN137" s="18"/>
      <c r="AO137" s="16"/>
      <c r="AP137" s="15"/>
      <c r="AQ137" s="16"/>
      <c r="AR137" s="15"/>
      <c r="AS137" s="549"/>
      <c r="AT137" s="15"/>
      <c r="AU137" s="16"/>
      <c r="AV137" s="15"/>
      <c r="AW137" s="16"/>
      <c r="AX137" s="15"/>
      <c r="AY137" s="19"/>
      <c r="AZ137" s="22"/>
      <c r="BA137" s="96"/>
      <c r="BB137" s="23"/>
      <c r="BC137" s="16"/>
      <c r="BD137" s="91"/>
      <c r="BE137" s="24"/>
      <c r="BF137" s="539" t="s">
        <v>508</v>
      </c>
      <c r="BG137" s="539" t="s">
        <v>663</v>
      </c>
    </row>
    <row r="138" spans="1:59" ht="15.75" customHeight="1" x14ac:dyDescent="0.2">
      <c r="A138" s="541" t="s">
        <v>656</v>
      </c>
      <c r="B138" s="29" t="s">
        <v>19</v>
      </c>
      <c r="C138" s="563" t="s">
        <v>661</v>
      </c>
      <c r="D138" s="15"/>
      <c r="E138" s="16"/>
      <c r="F138" s="15"/>
      <c r="G138" s="16"/>
      <c r="H138" s="15"/>
      <c r="I138" s="17"/>
      <c r="J138" s="18"/>
      <c r="K138" s="16"/>
      <c r="L138" s="15"/>
      <c r="M138" s="16"/>
      <c r="N138" s="15"/>
      <c r="O138" s="19"/>
      <c r="P138" s="184"/>
      <c r="Q138" s="179"/>
      <c r="R138" s="180">
        <v>2</v>
      </c>
      <c r="S138" s="179">
        <v>28</v>
      </c>
      <c r="T138" s="180">
        <v>3</v>
      </c>
      <c r="U138" s="183" t="s">
        <v>71</v>
      </c>
      <c r="V138" s="18"/>
      <c r="W138" s="16"/>
      <c r="X138" s="15"/>
      <c r="Y138" s="16"/>
      <c r="Z138" s="15"/>
      <c r="AA138" s="549"/>
      <c r="AB138" s="184"/>
      <c r="AC138" s="179"/>
      <c r="AD138" s="180">
        <v>2</v>
      </c>
      <c r="AE138" s="179">
        <v>28</v>
      </c>
      <c r="AF138" s="180">
        <v>3</v>
      </c>
      <c r="AG138" s="183" t="s">
        <v>71</v>
      </c>
      <c r="AH138" s="581"/>
      <c r="AI138" s="16"/>
      <c r="AJ138" s="15"/>
      <c r="AK138" s="16"/>
      <c r="AL138" s="15"/>
      <c r="AM138" s="19"/>
      <c r="AN138" s="184"/>
      <c r="AO138" s="179"/>
      <c r="AP138" s="180">
        <v>2</v>
      </c>
      <c r="AQ138" s="179">
        <v>28</v>
      </c>
      <c r="AR138" s="180">
        <v>3</v>
      </c>
      <c r="AS138" s="583" t="s">
        <v>71</v>
      </c>
      <c r="AT138" s="15"/>
      <c r="AU138" s="16"/>
      <c r="AV138" s="15"/>
      <c r="AW138" s="16"/>
      <c r="AX138" s="15"/>
      <c r="AY138" s="15"/>
      <c r="AZ138" s="22"/>
      <c r="BA138" s="96"/>
      <c r="BB138" s="23"/>
      <c r="BC138" s="16"/>
      <c r="BD138" s="91"/>
      <c r="BE138" s="24"/>
      <c r="BF138" s="539" t="s">
        <v>508</v>
      </c>
      <c r="BG138" s="539" t="s">
        <v>663</v>
      </c>
    </row>
    <row r="139" spans="1:59" ht="15.75" customHeight="1" x14ac:dyDescent="0.2">
      <c r="A139" s="541" t="s">
        <v>657</v>
      </c>
      <c r="B139" s="29" t="s">
        <v>19</v>
      </c>
      <c r="C139" s="563" t="s">
        <v>670</v>
      </c>
      <c r="D139" s="15"/>
      <c r="E139" s="16"/>
      <c r="F139" s="15"/>
      <c r="G139" s="16"/>
      <c r="H139" s="15"/>
      <c r="I139" s="17"/>
      <c r="J139" s="18"/>
      <c r="K139" s="16"/>
      <c r="L139" s="15">
        <v>2</v>
      </c>
      <c r="M139" s="16">
        <v>28</v>
      </c>
      <c r="N139" s="15">
        <v>3</v>
      </c>
      <c r="O139" s="19" t="s">
        <v>71</v>
      </c>
      <c r="P139" s="15"/>
      <c r="Q139" s="16"/>
      <c r="R139" s="15"/>
      <c r="S139" s="16"/>
      <c r="T139" s="15"/>
      <c r="U139" s="17"/>
      <c r="V139" s="18"/>
      <c r="W139" s="16"/>
      <c r="X139" s="15">
        <v>2</v>
      </c>
      <c r="Y139" s="16">
        <v>28</v>
      </c>
      <c r="Z139" s="15">
        <v>3</v>
      </c>
      <c r="AA139" s="549" t="s">
        <v>71</v>
      </c>
      <c r="AB139" s="15"/>
      <c r="AC139" s="16"/>
      <c r="AD139" s="15"/>
      <c r="AE139" s="16"/>
      <c r="AF139" s="15"/>
      <c r="AG139" s="549"/>
      <c r="AH139" s="15"/>
      <c r="AI139" s="16"/>
      <c r="AJ139" s="15">
        <v>2</v>
      </c>
      <c r="AK139" s="16">
        <v>28</v>
      </c>
      <c r="AL139" s="15">
        <v>3</v>
      </c>
      <c r="AM139" s="19" t="s">
        <v>71</v>
      </c>
      <c r="AN139" s="18"/>
      <c r="AO139" s="16"/>
      <c r="AP139" s="15"/>
      <c r="AQ139" s="16"/>
      <c r="AR139" s="15"/>
      <c r="AS139" s="549"/>
      <c r="AT139" s="15"/>
      <c r="AU139" s="16"/>
      <c r="AV139" s="15"/>
      <c r="AW139" s="16"/>
      <c r="AX139" s="15"/>
      <c r="AY139" s="15"/>
      <c r="AZ139" s="22"/>
      <c r="BA139" s="96"/>
      <c r="BB139" s="23"/>
      <c r="BC139" s="16"/>
      <c r="BD139" s="91"/>
      <c r="BE139" s="24"/>
      <c r="BF139" s="539" t="s">
        <v>508</v>
      </c>
      <c r="BG139" s="539" t="s">
        <v>664</v>
      </c>
    </row>
    <row r="140" spans="1:59" ht="15.75" customHeight="1" x14ac:dyDescent="0.2">
      <c r="A140" s="541" t="s">
        <v>658</v>
      </c>
      <c r="B140" s="29" t="s">
        <v>19</v>
      </c>
      <c r="C140" s="563" t="s">
        <v>671</v>
      </c>
      <c r="D140" s="15"/>
      <c r="E140" s="16"/>
      <c r="F140" s="15"/>
      <c r="G140" s="16"/>
      <c r="H140" s="15"/>
      <c r="I140" s="17"/>
      <c r="J140" s="18"/>
      <c r="K140" s="16"/>
      <c r="L140" s="15"/>
      <c r="M140" s="16"/>
      <c r="N140" s="15"/>
      <c r="O140" s="19"/>
      <c r="P140" s="15"/>
      <c r="Q140" s="16"/>
      <c r="R140" s="15">
        <v>2</v>
      </c>
      <c r="S140" s="16">
        <v>28</v>
      </c>
      <c r="T140" s="15">
        <v>3</v>
      </c>
      <c r="U140" s="17" t="s">
        <v>71</v>
      </c>
      <c r="V140" s="18"/>
      <c r="W140" s="16"/>
      <c r="X140" s="15"/>
      <c r="Y140" s="16"/>
      <c r="Z140" s="15"/>
      <c r="AA140" s="549"/>
      <c r="AB140" s="15"/>
      <c r="AC140" s="16"/>
      <c r="AD140" s="15">
        <v>2</v>
      </c>
      <c r="AE140" s="16">
        <v>28</v>
      </c>
      <c r="AF140" s="15">
        <v>3</v>
      </c>
      <c r="AG140" s="549" t="s">
        <v>71</v>
      </c>
      <c r="AH140" s="15"/>
      <c r="AI140" s="16"/>
      <c r="AJ140" s="15"/>
      <c r="AK140" s="16"/>
      <c r="AL140" s="15"/>
      <c r="AM140" s="19"/>
      <c r="AN140" s="18"/>
      <c r="AO140" s="16"/>
      <c r="AP140" s="15">
        <v>2</v>
      </c>
      <c r="AQ140" s="16">
        <v>28</v>
      </c>
      <c r="AR140" s="15">
        <v>3</v>
      </c>
      <c r="AS140" s="437" t="s">
        <v>71</v>
      </c>
      <c r="AT140" s="15"/>
      <c r="AU140" s="16"/>
      <c r="AV140" s="15"/>
      <c r="AW140" s="16"/>
      <c r="AX140" s="15"/>
      <c r="AY140" s="15"/>
      <c r="AZ140" s="22"/>
      <c r="BA140" s="96"/>
      <c r="BB140" s="23"/>
      <c r="BC140" s="16"/>
      <c r="BD140" s="91"/>
      <c r="BE140" s="24"/>
      <c r="BF140" s="539" t="s">
        <v>508</v>
      </c>
      <c r="BG140" s="539" t="s">
        <v>664</v>
      </c>
    </row>
    <row r="141" spans="1:59" ht="15.75" customHeight="1" x14ac:dyDescent="0.2">
      <c r="A141" s="541" t="s">
        <v>659</v>
      </c>
      <c r="B141" s="29" t="s">
        <v>19</v>
      </c>
      <c r="C141" s="563" t="s">
        <v>672</v>
      </c>
      <c r="D141" s="15"/>
      <c r="E141" s="16"/>
      <c r="F141" s="15"/>
      <c r="G141" s="16"/>
      <c r="H141" s="15"/>
      <c r="I141" s="17"/>
      <c r="J141" s="18"/>
      <c r="K141" s="16"/>
      <c r="L141" s="15">
        <v>2</v>
      </c>
      <c r="M141" s="16">
        <v>28</v>
      </c>
      <c r="N141" s="15">
        <v>3</v>
      </c>
      <c r="O141" s="19" t="s">
        <v>71</v>
      </c>
      <c r="P141" s="15"/>
      <c r="Q141" s="16"/>
      <c r="R141" s="15"/>
      <c r="S141" s="16"/>
      <c r="T141" s="15"/>
      <c r="U141" s="17"/>
      <c r="V141" s="18"/>
      <c r="W141" s="16"/>
      <c r="X141" s="15">
        <v>2</v>
      </c>
      <c r="Y141" s="16">
        <v>28</v>
      </c>
      <c r="Z141" s="15">
        <v>3</v>
      </c>
      <c r="AA141" s="549" t="s">
        <v>71</v>
      </c>
      <c r="AB141" s="15"/>
      <c r="AC141" s="16"/>
      <c r="AD141" s="15"/>
      <c r="AE141" s="16"/>
      <c r="AF141" s="15"/>
      <c r="AG141" s="549"/>
      <c r="AH141" s="15"/>
      <c r="AI141" s="16"/>
      <c r="AJ141" s="15">
        <v>2</v>
      </c>
      <c r="AK141" s="16">
        <v>28</v>
      </c>
      <c r="AL141" s="15">
        <v>3</v>
      </c>
      <c r="AM141" s="19" t="s">
        <v>71</v>
      </c>
      <c r="AN141" s="18"/>
      <c r="AO141" s="16"/>
      <c r="AP141" s="20"/>
      <c r="AQ141" s="16"/>
      <c r="AR141" s="20"/>
      <c r="AS141" s="437"/>
      <c r="AT141" s="15"/>
      <c r="AU141" s="16"/>
      <c r="AV141" s="15"/>
      <c r="AW141" s="16"/>
      <c r="AX141" s="15"/>
      <c r="AY141" s="15"/>
      <c r="AZ141" s="22"/>
      <c r="BA141" s="96"/>
      <c r="BB141" s="23"/>
      <c r="BC141" s="16"/>
      <c r="BD141" s="91"/>
      <c r="BE141" s="24"/>
      <c r="BF141" s="539" t="s">
        <v>508</v>
      </c>
      <c r="BG141" s="539" t="s">
        <v>665</v>
      </c>
    </row>
    <row r="142" spans="1:59" ht="15.75" customHeight="1" x14ac:dyDescent="0.2">
      <c r="A142" s="541" t="s">
        <v>660</v>
      </c>
      <c r="B142" s="29" t="s">
        <v>19</v>
      </c>
      <c r="C142" s="563" t="s">
        <v>673</v>
      </c>
      <c r="D142" s="15"/>
      <c r="E142" s="16"/>
      <c r="F142" s="15"/>
      <c r="G142" s="16"/>
      <c r="H142" s="15"/>
      <c r="I142" s="17"/>
      <c r="J142" s="18"/>
      <c r="K142" s="16"/>
      <c r="L142" s="15"/>
      <c r="M142" s="16"/>
      <c r="N142" s="15"/>
      <c r="O142" s="19"/>
      <c r="P142" s="15"/>
      <c r="Q142" s="16"/>
      <c r="R142" s="15">
        <v>2</v>
      </c>
      <c r="S142" s="16">
        <v>28</v>
      </c>
      <c r="T142" s="15">
        <v>3</v>
      </c>
      <c r="U142" s="17" t="s">
        <v>71</v>
      </c>
      <c r="V142" s="18"/>
      <c r="W142" s="16"/>
      <c r="X142" s="15"/>
      <c r="Y142" s="16"/>
      <c r="Z142" s="15"/>
      <c r="AA142" s="549"/>
      <c r="AB142" s="15"/>
      <c r="AC142" s="16"/>
      <c r="AD142" s="15">
        <v>2</v>
      </c>
      <c r="AE142" s="16">
        <v>28</v>
      </c>
      <c r="AF142" s="15">
        <v>3</v>
      </c>
      <c r="AG142" s="549" t="s">
        <v>71</v>
      </c>
      <c r="AH142" s="15"/>
      <c r="AI142" s="16"/>
      <c r="AJ142" s="15"/>
      <c r="AK142" s="16"/>
      <c r="AL142" s="15"/>
      <c r="AM142" s="19"/>
      <c r="AN142" s="18"/>
      <c r="AO142" s="16"/>
      <c r="AP142" s="20">
        <v>2</v>
      </c>
      <c r="AQ142" s="16">
        <v>28</v>
      </c>
      <c r="AR142" s="20">
        <v>3</v>
      </c>
      <c r="AS142" s="437" t="s">
        <v>71</v>
      </c>
      <c r="AT142" s="15"/>
      <c r="AU142" s="16"/>
      <c r="AV142" s="15"/>
      <c r="AW142" s="16"/>
      <c r="AX142" s="15"/>
      <c r="AY142" s="15"/>
      <c r="AZ142" s="22"/>
      <c r="BA142" s="96"/>
      <c r="BB142" s="23"/>
      <c r="BC142" s="16"/>
      <c r="BD142" s="91"/>
      <c r="BE142" s="24"/>
      <c r="BF142" s="539" t="s">
        <v>508</v>
      </c>
      <c r="BG142" s="539" t="s">
        <v>665</v>
      </c>
    </row>
    <row r="143" spans="1:59" ht="15.75" customHeight="1" x14ac:dyDescent="0.2">
      <c r="A143" s="541" t="s">
        <v>676</v>
      </c>
      <c r="B143" s="29" t="s">
        <v>19</v>
      </c>
      <c r="C143" s="563" t="s">
        <v>680</v>
      </c>
      <c r="D143" s="15"/>
      <c r="E143" s="16"/>
      <c r="F143" s="15"/>
      <c r="G143" s="16"/>
      <c r="H143" s="15"/>
      <c r="I143" s="17"/>
      <c r="J143" s="18"/>
      <c r="K143" s="16"/>
      <c r="L143" s="15"/>
      <c r="M143" s="16"/>
      <c r="N143" s="15"/>
      <c r="O143" s="19"/>
      <c r="P143" s="15"/>
      <c r="Q143" s="16"/>
      <c r="R143" s="15">
        <v>2</v>
      </c>
      <c r="S143" s="16">
        <v>28</v>
      </c>
      <c r="T143" s="15">
        <v>3</v>
      </c>
      <c r="U143" s="17" t="s">
        <v>71</v>
      </c>
      <c r="V143" s="18"/>
      <c r="W143" s="16"/>
      <c r="X143" s="15"/>
      <c r="Y143" s="16"/>
      <c r="Z143" s="15"/>
      <c r="AA143" s="549"/>
      <c r="AB143" s="15"/>
      <c r="AC143" s="16"/>
      <c r="AD143" s="15">
        <v>2</v>
      </c>
      <c r="AE143" s="16">
        <v>28</v>
      </c>
      <c r="AF143" s="15">
        <v>3</v>
      </c>
      <c r="AG143" s="549" t="s">
        <v>71</v>
      </c>
      <c r="AH143" s="15"/>
      <c r="AI143" s="16"/>
      <c r="AJ143" s="15"/>
      <c r="AK143" s="16"/>
      <c r="AL143" s="15"/>
      <c r="AM143" s="19"/>
      <c r="AN143" s="18"/>
      <c r="AO143" s="16"/>
      <c r="AP143" s="20">
        <v>2</v>
      </c>
      <c r="AQ143" s="16">
        <v>28</v>
      </c>
      <c r="AR143" s="20">
        <v>3</v>
      </c>
      <c r="AS143" s="437" t="s">
        <v>71</v>
      </c>
      <c r="AT143" s="15"/>
      <c r="AU143" s="16"/>
      <c r="AV143" s="15"/>
      <c r="AW143" s="16"/>
      <c r="AX143" s="15"/>
      <c r="AY143" s="15"/>
      <c r="AZ143" s="22"/>
      <c r="BA143" s="96"/>
      <c r="BB143" s="23"/>
      <c r="BC143" s="16"/>
      <c r="BD143" s="91"/>
      <c r="BE143" s="24"/>
      <c r="BF143" s="539" t="s">
        <v>508</v>
      </c>
      <c r="BG143" s="539" t="s">
        <v>684</v>
      </c>
    </row>
    <row r="144" spans="1:59" ht="15.75" customHeight="1" x14ac:dyDescent="0.2">
      <c r="A144" s="541" t="s">
        <v>677</v>
      </c>
      <c r="B144" s="29" t="s">
        <v>19</v>
      </c>
      <c r="C144" s="563" t="s">
        <v>681</v>
      </c>
      <c r="D144" s="15"/>
      <c r="E144" s="16"/>
      <c r="F144" s="15"/>
      <c r="G144" s="16"/>
      <c r="H144" s="15"/>
      <c r="I144" s="17"/>
      <c r="J144" s="577"/>
      <c r="K144" s="16"/>
      <c r="L144" s="15">
        <v>2</v>
      </c>
      <c r="M144" s="16">
        <v>28</v>
      </c>
      <c r="N144" s="15">
        <v>3</v>
      </c>
      <c r="O144" s="17" t="s">
        <v>71</v>
      </c>
      <c r="P144" s="577"/>
      <c r="Q144" s="16"/>
      <c r="R144" s="15"/>
      <c r="S144" s="16"/>
      <c r="T144" s="15"/>
      <c r="U144" s="17"/>
      <c r="V144" s="577"/>
      <c r="W144" s="16"/>
      <c r="X144" s="15">
        <v>2</v>
      </c>
      <c r="Y144" s="16">
        <v>28</v>
      </c>
      <c r="Z144" s="15">
        <v>3</v>
      </c>
      <c r="AA144" s="17" t="s">
        <v>71</v>
      </c>
      <c r="AB144" s="577"/>
      <c r="AC144" s="16"/>
      <c r="AD144" s="15"/>
      <c r="AE144" s="16"/>
      <c r="AF144" s="15"/>
      <c r="AG144" s="549"/>
      <c r="AH144" s="15"/>
      <c r="AI144" s="16"/>
      <c r="AJ144" s="15">
        <v>2</v>
      </c>
      <c r="AK144" s="16">
        <v>28</v>
      </c>
      <c r="AL144" s="15">
        <v>3</v>
      </c>
      <c r="AM144" s="17" t="s">
        <v>71</v>
      </c>
      <c r="AN144" s="18"/>
      <c r="AO144" s="16"/>
      <c r="AP144" s="20"/>
      <c r="AQ144" s="16"/>
      <c r="AR144" s="20"/>
      <c r="AS144" s="437"/>
      <c r="AT144" s="15"/>
      <c r="AU144" s="16"/>
      <c r="AV144" s="15"/>
      <c r="AW144" s="16"/>
      <c r="AX144" s="15"/>
      <c r="AY144" s="15"/>
      <c r="AZ144" s="22"/>
      <c r="BA144" s="96"/>
      <c r="BB144" s="23"/>
      <c r="BC144" s="16"/>
      <c r="BD144" s="91"/>
      <c r="BE144" s="24"/>
      <c r="BF144" s="539" t="s">
        <v>508</v>
      </c>
      <c r="BG144" s="539" t="s">
        <v>684</v>
      </c>
    </row>
    <row r="145" spans="1:59" ht="15.75" customHeight="1" x14ac:dyDescent="0.2">
      <c r="A145" s="541" t="s">
        <v>678</v>
      </c>
      <c r="B145" s="29" t="s">
        <v>19</v>
      </c>
      <c r="C145" s="563" t="s">
        <v>682</v>
      </c>
      <c r="D145" s="15"/>
      <c r="E145" s="16"/>
      <c r="F145" s="15"/>
      <c r="G145" s="16"/>
      <c r="H145" s="15"/>
      <c r="I145" s="17"/>
      <c r="J145" s="18"/>
      <c r="K145" s="16"/>
      <c r="L145" s="15"/>
      <c r="M145" s="16"/>
      <c r="N145" s="15"/>
      <c r="O145" s="19"/>
      <c r="P145" s="15"/>
      <c r="Q145" s="16"/>
      <c r="R145" s="15">
        <v>2</v>
      </c>
      <c r="S145" s="16">
        <v>28</v>
      </c>
      <c r="T145" s="15">
        <v>3</v>
      </c>
      <c r="U145" s="549" t="s">
        <v>71</v>
      </c>
      <c r="V145" s="584"/>
      <c r="W145" s="585"/>
      <c r="X145" s="15">
        <v>2</v>
      </c>
      <c r="Y145" s="16">
        <v>28</v>
      </c>
      <c r="Z145" s="15">
        <v>3</v>
      </c>
      <c r="AA145" s="549" t="s">
        <v>71</v>
      </c>
      <c r="AB145" s="15"/>
      <c r="AC145" s="16"/>
      <c r="AD145" s="15">
        <v>2</v>
      </c>
      <c r="AE145" s="16">
        <v>28</v>
      </c>
      <c r="AF145" s="15">
        <v>3</v>
      </c>
      <c r="AG145" s="549" t="s">
        <v>71</v>
      </c>
      <c r="AH145" s="15"/>
      <c r="AI145" s="16"/>
      <c r="AJ145" s="15">
        <v>2</v>
      </c>
      <c r="AK145" s="16">
        <v>28</v>
      </c>
      <c r="AL145" s="15">
        <v>3</v>
      </c>
      <c r="AM145" s="19" t="s">
        <v>71</v>
      </c>
      <c r="AN145" s="18"/>
      <c r="AO145" s="16"/>
      <c r="AP145" s="20"/>
      <c r="AQ145" s="16"/>
      <c r="AR145" s="20"/>
      <c r="AS145" s="437"/>
      <c r="AT145" s="15"/>
      <c r="AU145" s="16"/>
      <c r="AV145" s="15"/>
      <c r="AW145" s="16"/>
      <c r="AX145" s="15"/>
      <c r="AY145" s="19"/>
      <c r="AZ145" s="22"/>
      <c r="BA145" s="96"/>
      <c r="BB145" s="23"/>
      <c r="BC145" s="16"/>
      <c r="BD145" s="91"/>
      <c r="BE145" s="24"/>
      <c r="BF145" s="539" t="s">
        <v>508</v>
      </c>
      <c r="BG145" s="539" t="s">
        <v>685</v>
      </c>
    </row>
    <row r="146" spans="1:59" ht="15.75" customHeight="1" x14ac:dyDescent="0.2">
      <c r="A146" s="541" t="s">
        <v>679</v>
      </c>
      <c r="B146" s="29" t="s">
        <v>19</v>
      </c>
      <c r="C146" s="563" t="s">
        <v>683</v>
      </c>
      <c r="D146" s="15"/>
      <c r="E146" s="16"/>
      <c r="F146" s="15"/>
      <c r="G146" s="16"/>
      <c r="H146" s="15"/>
      <c r="I146" s="17"/>
      <c r="J146" s="18"/>
      <c r="K146" s="16"/>
      <c r="L146" s="15"/>
      <c r="M146" s="16"/>
      <c r="N146" s="15"/>
      <c r="O146" s="19"/>
      <c r="P146" s="15"/>
      <c r="Q146" s="16"/>
      <c r="R146" s="15"/>
      <c r="S146" s="16"/>
      <c r="T146" s="15"/>
      <c r="U146" s="17"/>
      <c r="V146" s="18"/>
      <c r="W146" s="16"/>
      <c r="X146" s="15">
        <v>2</v>
      </c>
      <c r="Y146" s="16">
        <v>28</v>
      </c>
      <c r="Z146" s="15">
        <v>3</v>
      </c>
      <c r="AA146" s="549" t="s">
        <v>71</v>
      </c>
      <c r="AB146" s="15"/>
      <c r="AC146" s="16"/>
      <c r="AD146" s="15">
        <v>2</v>
      </c>
      <c r="AE146" s="16">
        <v>28</v>
      </c>
      <c r="AF146" s="15">
        <v>3</v>
      </c>
      <c r="AG146" s="549" t="s">
        <v>71</v>
      </c>
      <c r="AH146" s="15"/>
      <c r="AI146" s="16"/>
      <c r="AJ146" s="15">
        <v>2</v>
      </c>
      <c r="AK146" s="16">
        <v>28</v>
      </c>
      <c r="AL146" s="15">
        <v>3</v>
      </c>
      <c r="AM146" s="19" t="s">
        <v>71</v>
      </c>
      <c r="AN146" s="18"/>
      <c r="AO146" s="16"/>
      <c r="AP146" s="20">
        <v>2</v>
      </c>
      <c r="AQ146" s="16">
        <v>28</v>
      </c>
      <c r="AR146" s="20">
        <v>3</v>
      </c>
      <c r="AS146" s="437" t="s">
        <v>71</v>
      </c>
      <c r="AT146" s="15"/>
      <c r="AU146" s="16"/>
      <c r="AV146" s="15"/>
      <c r="AW146" s="16"/>
      <c r="AX146" s="15"/>
      <c r="AY146" s="15"/>
      <c r="AZ146" s="22"/>
      <c r="BA146" s="96"/>
      <c r="BB146" s="23"/>
      <c r="BC146" s="16"/>
      <c r="BD146" s="91"/>
      <c r="BE146" s="24"/>
      <c r="BF146" s="539" t="s">
        <v>508</v>
      </c>
      <c r="BG146" s="540" t="s">
        <v>685</v>
      </c>
    </row>
    <row r="147" spans="1:59" ht="15.75" customHeight="1" x14ac:dyDescent="0.2">
      <c r="A147" s="541" t="s">
        <v>686</v>
      </c>
      <c r="B147" s="29" t="s">
        <v>19</v>
      </c>
      <c r="C147" s="563" t="s">
        <v>688</v>
      </c>
      <c r="D147" s="15"/>
      <c r="E147" s="16"/>
      <c r="F147" s="15"/>
      <c r="G147" s="16"/>
      <c r="H147" s="15"/>
      <c r="I147" s="17"/>
      <c r="J147" s="18">
        <v>1</v>
      </c>
      <c r="K147" s="16">
        <v>14</v>
      </c>
      <c r="L147" s="15">
        <v>1</v>
      </c>
      <c r="M147" s="16">
        <v>14</v>
      </c>
      <c r="N147" s="15">
        <v>3</v>
      </c>
      <c r="O147" s="19" t="s">
        <v>69</v>
      </c>
      <c r="P147" s="15">
        <v>1</v>
      </c>
      <c r="Q147" s="16">
        <v>14</v>
      </c>
      <c r="R147" s="15">
        <v>1</v>
      </c>
      <c r="S147" s="16">
        <v>14</v>
      </c>
      <c r="T147" s="15">
        <v>3</v>
      </c>
      <c r="U147" s="437" t="s">
        <v>69</v>
      </c>
      <c r="V147" s="15">
        <v>1</v>
      </c>
      <c r="W147" s="16">
        <v>14</v>
      </c>
      <c r="X147" s="15">
        <v>1</v>
      </c>
      <c r="Y147" s="16">
        <v>14</v>
      </c>
      <c r="Z147" s="15">
        <v>3</v>
      </c>
      <c r="AA147" s="549" t="s">
        <v>69</v>
      </c>
      <c r="AB147" s="15">
        <v>1</v>
      </c>
      <c r="AC147" s="16">
        <v>14</v>
      </c>
      <c r="AD147" s="15">
        <v>1</v>
      </c>
      <c r="AE147" s="16">
        <v>14</v>
      </c>
      <c r="AF147" s="15">
        <v>3</v>
      </c>
      <c r="AG147" s="549" t="s">
        <v>69</v>
      </c>
      <c r="AH147" s="15">
        <v>1</v>
      </c>
      <c r="AI147" s="16">
        <v>14</v>
      </c>
      <c r="AJ147" s="15">
        <v>1</v>
      </c>
      <c r="AK147" s="16">
        <v>14</v>
      </c>
      <c r="AL147" s="15">
        <v>3</v>
      </c>
      <c r="AM147" s="437" t="s">
        <v>69</v>
      </c>
      <c r="AN147" s="15">
        <v>1</v>
      </c>
      <c r="AO147" s="16">
        <v>14</v>
      </c>
      <c r="AP147" s="15">
        <v>1</v>
      </c>
      <c r="AQ147" s="16">
        <v>14</v>
      </c>
      <c r="AR147" s="15">
        <v>3</v>
      </c>
      <c r="AS147" s="549" t="s">
        <v>69</v>
      </c>
      <c r="AT147" s="15"/>
      <c r="AU147" s="16"/>
      <c r="AV147" s="15"/>
      <c r="AW147" s="16"/>
      <c r="AX147" s="15"/>
      <c r="AY147" s="19"/>
      <c r="AZ147" s="22"/>
      <c r="BA147" s="96"/>
      <c r="BB147" s="23"/>
      <c r="BC147" s="16"/>
      <c r="BD147" s="91"/>
      <c r="BE147" s="24"/>
      <c r="BF147" s="539" t="s">
        <v>376</v>
      </c>
      <c r="BG147" s="539" t="s">
        <v>690</v>
      </c>
    </row>
    <row r="148" spans="1:59" ht="15.75" customHeight="1" x14ac:dyDescent="0.2">
      <c r="A148" s="541" t="s">
        <v>687</v>
      </c>
      <c r="B148" s="29" t="s">
        <v>19</v>
      </c>
      <c r="C148" s="563" t="s">
        <v>689</v>
      </c>
      <c r="D148" s="15"/>
      <c r="E148" s="16"/>
      <c r="F148" s="15"/>
      <c r="G148" s="16"/>
      <c r="H148" s="15"/>
      <c r="I148" s="17"/>
      <c r="J148" s="18">
        <v>1</v>
      </c>
      <c r="K148" s="16">
        <v>12</v>
      </c>
      <c r="L148" s="15">
        <v>1</v>
      </c>
      <c r="M148" s="16">
        <v>16</v>
      </c>
      <c r="N148" s="15">
        <v>3</v>
      </c>
      <c r="O148" s="19" t="s">
        <v>69</v>
      </c>
      <c r="P148" s="15">
        <v>1</v>
      </c>
      <c r="Q148" s="16">
        <v>12</v>
      </c>
      <c r="R148" s="15">
        <v>1</v>
      </c>
      <c r="S148" s="16">
        <v>16</v>
      </c>
      <c r="T148" s="15">
        <v>3</v>
      </c>
      <c r="U148" s="437" t="s">
        <v>69</v>
      </c>
      <c r="V148" s="15">
        <v>1</v>
      </c>
      <c r="W148" s="16">
        <v>12</v>
      </c>
      <c r="X148" s="15">
        <v>1</v>
      </c>
      <c r="Y148" s="16">
        <v>16</v>
      </c>
      <c r="Z148" s="15">
        <v>3</v>
      </c>
      <c r="AA148" s="549" t="s">
        <v>69</v>
      </c>
      <c r="AB148" s="15">
        <v>1</v>
      </c>
      <c r="AC148" s="16">
        <v>12</v>
      </c>
      <c r="AD148" s="15">
        <v>1</v>
      </c>
      <c r="AE148" s="16">
        <v>16</v>
      </c>
      <c r="AF148" s="15">
        <v>3</v>
      </c>
      <c r="AG148" s="549" t="s">
        <v>69</v>
      </c>
      <c r="AH148" s="15">
        <v>1</v>
      </c>
      <c r="AI148" s="16">
        <v>12</v>
      </c>
      <c r="AJ148" s="15">
        <v>1</v>
      </c>
      <c r="AK148" s="16">
        <v>16</v>
      </c>
      <c r="AL148" s="15">
        <v>3</v>
      </c>
      <c r="AM148" s="437" t="s">
        <v>69</v>
      </c>
      <c r="AN148" s="15">
        <v>1</v>
      </c>
      <c r="AO148" s="16">
        <v>12</v>
      </c>
      <c r="AP148" s="15">
        <v>1</v>
      </c>
      <c r="AQ148" s="16">
        <v>16</v>
      </c>
      <c r="AR148" s="15">
        <v>3</v>
      </c>
      <c r="AS148" s="549" t="s">
        <v>69</v>
      </c>
      <c r="AT148" s="15"/>
      <c r="AU148" s="16"/>
      <c r="AV148" s="15"/>
      <c r="AW148" s="16"/>
      <c r="AX148" s="15"/>
      <c r="AY148" s="17"/>
      <c r="AZ148" s="22"/>
      <c r="BA148" s="96"/>
      <c r="BB148" s="23"/>
      <c r="BC148" s="16"/>
      <c r="BD148" s="91"/>
      <c r="BE148" s="24"/>
      <c r="BF148" s="539" t="s">
        <v>376</v>
      </c>
      <c r="BG148" s="539" t="s">
        <v>691</v>
      </c>
    </row>
    <row r="149" spans="1:59" ht="15.75" customHeight="1" x14ac:dyDescent="0.2">
      <c r="A149" s="541" t="s">
        <v>693</v>
      </c>
      <c r="B149" s="29" t="s">
        <v>19</v>
      </c>
      <c r="C149" s="563" t="s">
        <v>692</v>
      </c>
      <c r="D149" s="15"/>
      <c r="E149" s="16"/>
      <c r="F149" s="15"/>
      <c r="G149" s="16"/>
      <c r="H149" s="15"/>
      <c r="I149" s="17"/>
      <c r="J149" s="18">
        <v>2</v>
      </c>
      <c r="K149" s="16">
        <v>28</v>
      </c>
      <c r="L149" s="15"/>
      <c r="M149" s="16"/>
      <c r="N149" s="15">
        <v>3</v>
      </c>
      <c r="O149" s="19" t="s">
        <v>15</v>
      </c>
      <c r="P149" s="15"/>
      <c r="Q149" s="16"/>
      <c r="R149" s="15"/>
      <c r="S149" s="16"/>
      <c r="T149" s="15"/>
      <c r="U149" s="437"/>
      <c r="V149" s="18">
        <v>2</v>
      </c>
      <c r="W149" s="16">
        <v>28</v>
      </c>
      <c r="X149" s="15"/>
      <c r="Y149" s="16"/>
      <c r="Z149" s="15">
        <v>3</v>
      </c>
      <c r="AA149" s="19" t="s">
        <v>15</v>
      </c>
      <c r="AB149" s="15"/>
      <c r="AC149" s="16"/>
      <c r="AD149" s="15"/>
      <c r="AE149" s="16"/>
      <c r="AF149" s="15"/>
      <c r="AG149" s="549"/>
      <c r="AH149" s="18">
        <v>2</v>
      </c>
      <c r="AI149" s="16">
        <v>28</v>
      </c>
      <c r="AJ149" s="15"/>
      <c r="AK149" s="16"/>
      <c r="AL149" s="15">
        <v>3</v>
      </c>
      <c r="AM149" s="19" t="s">
        <v>15</v>
      </c>
      <c r="AN149" s="15"/>
      <c r="AO149" s="16"/>
      <c r="AP149" s="15"/>
      <c r="AQ149" s="16"/>
      <c r="AR149" s="15"/>
      <c r="AS149" s="549"/>
      <c r="AT149" s="15"/>
      <c r="AU149" s="16"/>
      <c r="AV149" s="15"/>
      <c r="AW149" s="16"/>
      <c r="AX149" s="15"/>
      <c r="AY149" s="17"/>
      <c r="AZ149" s="22"/>
      <c r="BA149" s="96"/>
      <c r="BB149" s="23"/>
      <c r="BC149" s="16"/>
      <c r="BD149" s="91"/>
      <c r="BE149" s="24"/>
      <c r="BF149" s="945" t="s">
        <v>909</v>
      </c>
      <c r="BG149" s="539" t="s">
        <v>694</v>
      </c>
    </row>
    <row r="150" spans="1:59" ht="15.75" customHeight="1" x14ac:dyDescent="0.2">
      <c r="A150" s="541" t="s">
        <v>699</v>
      </c>
      <c r="B150" s="440" t="s">
        <v>19</v>
      </c>
      <c r="C150" s="563" t="s">
        <v>695</v>
      </c>
      <c r="D150" s="15"/>
      <c r="E150" s="16"/>
      <c r="F150" s="15"/>
      <c r="G150" s="16"/>
      <c r="H150" s="15"/>
      <c r="I150" s="17"/>
      <c r="J150" s="18"/>
      <c r="K150" s="16"/>
      <c r="L150" s="15"/>
      <c r="M150" s="16"/>
      <c r="N150" s="15"/>
      <c r="O150" s="19"/>
      <c r="P150" s="15"/>
      <c r="Q150" s="16"/>
      <c r="R150" s="15"/>
      <c r="S150" s="16"/>
      <c r="T150" s="15"/>
      <c r="U150" s="17"/>
      <c r="V150" s="18"/>
      <c r="W150" s="16"/>
      <c r="X150" s="15"/>
      <c r="Y150" s="16"/>
      <c r="Z150" s="15"/>
      <c r="AA150" s="549"/>
      <c r="AB150" s="18">
        <v>2</v>
      </c>
      <c r="AC150" s="16">
        <v>28</v>
      </c>
      <c r="AD150" s="15"/>
      <c r="AE150" s="16"/>
      <c r="AF150" s="15">
        <v>3</v>
      </c>
      <c r="AG150" s="19" t="s">
        <v>88</v>
      </c>
      <c r="AH150" s="15"/>
      <c r="AI150" s="16"/>
      <c r="AJ150" s="15"/>
      <c r="AK150" s="16"/>
      <c r="AL150" s="15"/>
      <c r="AM150" s="17"/>
      <c r="AN150" s="18"/>
      <c r="AO150" s="16"/>
      <c r="AP150" s="15"/>
      <c r="AQ150" s="16"/>
      <c r="AR150" s="15"/>
      <c r="AS150" s="549"/>
      <c r="AT150" s="15"/>
      <c r="AU150" s="16"/>
      <c r="AV150" s="15"/>
      <c r="AW150" s="16"/>
      <c r="AX150" s="15"/>
      <c r="AY150" s="15"/>
      <c r="AZ150" s="22"/>
      <c r="BA150" s="96"/>
      <c r="BB150" s="23"/>
      <c r="BC150" s="16"/>
      <c r="BD150" s="91"/>
      <c r="BE150" s="24"/>
      <c r="BF150" s="945" t="s">
        <v>909</v>
      </c>
      <c r="BG150" s="539" t="s">
        <v>700</v>
      </c>
    </row>
    <row r="151" spans="1:59" ht="15.75" customHeight="1" x14ac:dyDescent="0.2">
      <c r="A151" s="541" t="s">
        <v>697</v>
      </c>
      <c r="B151" s="440" t="s">
        <v>19</v>
      </c>
      <c r="C151" s="563" t="s">
        <v>696</v>
      </c>
      <c r="D151" s="15"/>
      <c r="E151" s="16"/>
      <c r="F151" s="15"/>
      <c r="G151" s="16"/>
      <c r="H151" s="15"/>
      <c r="I151" s="17"/>
      <c r="J151" s="18"/>
      <c r="K151" s="16"/>
      <c r="L151" s="15"/>
      <c r="M151" s="16"/>
      <c r="N151" s="15"/>
      <c r="O151" s="19"/>
      <c r="P151" s="15"/>
      <c r="Q151" s="16"/>
      <c r="R151" s="15"/>
      <c r="S151" s="16"/>
      <c r="T151" s="15"/>
      <c r="U151" s="17"/>
      <c r="V151" s="18"/>
      <c r="W151" s="16"/>
      <c r="X151" s="15"/>
      <c r="Y151" s="16"/>
      <c r="Z151" s="15"/>
      <c r="AA151" s="549"/>
      <c r="AB151" s="15">
        <v>1</v>
      </c>
      <c r="AC151" s="16">
        <v>14</v>
      </c>
      <c r="AD151" s="15">
        <v>1</v>
      </c>
      <c r="AE151" s="16">
        <v>14</v>
      </c>
      <c r="AF151" s="15">
        <v>3</v>
      </c>
      <c r="AG151" s="549" t="s">
        <v>88</v>
      </c>
      <c r="AH151" s="15"/>
      <c r="AI151" s="16"/>
      <c r="AJ151" s="15"/>
      <c r="AK151" s="16"/>
      <c r="AL151" s="15"/>
      <c r="AM151" s="17"/>
      <c r="AN151" s="18"/>
      <c r="AO151" s="16"/>
      <c r="AP151" s="15"/>
      <c r="AQ151" s="16"/>
      <c r="AR151" s="15"/>
      <c r="AS151" s="549"/>
      <c r="AT151" s="15"/>
      <c r="AU151" s="16"/>
      <c r="AV151" s="15"/>
      <c r="AW151" s="16"/>
      <c r="AX151" s="15"/>
      <c r="AY151" s="15"/>
      <c r="AZ151" s="22"/>
      <c r="BA151" s="96"/>
      <c r="BB151" s="23"/>
      <c r="BC151" s="16"/>
      <c r="BD151" s="91"/>
      <c r="BE151" s="24"/>
      <c r="BF151" s="945" t="s">
        <v>909</v>
      </c>
      <c r="BG151" s="539" t="s">
        <v>698</v>
      </c>
    </row>
    <row r="152" spans="1:59" ht="15.75" customHeight="1" x14ac:dyDescent="0.2">
      <c r="A152" s="541" t="s">
        <v>701</v>
      </c>
      <c r="B152" s="29" t="s">
        <v>19</v>
      </c>
      <c r="C152" s="563" t="s">
        <v>702</v>
      </c>
      <c r="D152" s="15"/>
      <c r="E152" s="16"/>
      <c r="F152" s="15"/>
      <c r="G152" s="16"/>
      <c r="H152" s="15"/>
      <c r="I152" s="17"/>
      <c r="J152" s="18">
        <v>1</v>
      </c>
      <c r="K152" s="16">
        <v>14</v>
      </c>
      <c r="L152" s="15">
        <v>1</v>
      </c>
      <c r="M152" s="16">
        <v>14</v>
      </c>
      <c r="N152" s="15">
        <v>3</v>
      </c>
      <c r="O152" s="19" t="s">
        <v>15</v>
      </c>
      <c r="P152" s="18">
        <v>1</v>
      </c>
      <c r="Q152" s="16">
        <v>14</v>
      </c>
      <c r="R152" s="15">
        <v>1</v>
      </c>
      <c r="S152" s="16">
        <v>14</v>
      </c>
      <c r="T152" s="15">
        <v>3</v>
      </c>
      <c r="U152" s="19" t="s">
        <v>15</v>
      </c>
      <c r="V152" s="18">
        <v>1</v>
      </c>
      <c r="W152" s="16">
        <v>14</v>
      </c>
      <c r="X152" s="15">
        <v>1</v>
      </c>
      <c r="Y152" s="16">
        <v>14</v>
      </c>
      <c r="Z152" s="15">
        <v>3</v>
      </c>
      <c r="AA152" s="19" t="s">
        <v>15</v>
      </c>
      <c r="AB152" s="18">
        <v>1</v>
      </c>
      <c r="AC152" s="16">
        <v>14</v>
      </c>
      <c r="AD152" s="15">
        <v>1</v>
      </c>
      <c r="AE152" s="16">
        <v>14</v>
      </c>
      <c r="AF152" s="15">
        <v>3</v>
      </c>
      <c r="AG152" s="19" t="s">
        <v>15</v>
      </c>
      <c r="AH152" s="18">
        <v>1</v>
      </c>
      <c r="AI152" s="16">
        <v>14</v>
      </c>
      <c r="AJ152" s="15">
        <v>1</v>
      </c>
      <c r="AK152" s="16">
        <v>14</v>
      </c>
      <c r="AL152" s="15">
        <v>3</v>
      </c>
      <c r="AM152" s="19" t="s">
        <v>15</v>
      </c>
      <c r="AN152" s="18">
        <v>1</v>
      </c>
      <c r="AO152" s="16">
        <v>14</v>
      </c>
      <c r="AP152" s="15">
        <v>1</v>
      </c>
      <c r="AQ152" s="16">
        <v>14</v>
      </c>
      <c r="AR152" s="15">
        <v>3</v>
      </c>
      <c r="AS152" s="19" t="s">
        <v>15</v>
      </c>
      <c r="AT152" s="15"/>
      <c r="AU152" s="16"/>
      <c r="AV152" s="15"/>
      <c r="AW152" s="16"/>
      <c r="AX152" s="15"/>
      <c r="AY152" s="15"/>
      <c r="AZ152" s="22"/>
      <c r="BA152" s="96"/>
      <c r="BB152" s="23"/>
      <c r="BC152" s="16"/>
      <c r="BD152" s="91"/>
      <c r="BE152" s="24"/>
      <c r="BF152" s="945" t="s">
        <v>909</v>
      </c>
      <c r="BG152" s="539" t="s">
        <v>703</v>
      </c>
    </row>
    <row r="153" spans="1:59" ht="15.75" customHeight="1" x14ac:dyDescent="0.2">
      <c r="A153" s="541" t="s">
        <v>708</v>
      </c>
      <c r="B153" s="440" t="s">
        <v>19</v>
      </c>
      <c r="C153" s="563" t="s">
        <v>711</v>
      </c>
      <c r="D153" s="15"/>
      <c r="E153" s="16"/>
      <c r="F153" s="15"/>
      <c r="G153" s="16"/>
      <c r="H153" s="15"/>
      <c r="I153" s="17"/>
      <c r="J153" s="18">
        <v>1</v>
      </c>
      <c r="K153" s="16">
        <v>14</v>
      </c>
      <c r="L153" s="15">
        <v>1</v>
      </c>
      <c r="M153" s="16">
        <v>14</v>
      </c>
      <c r="N153" s="15">
        <v>3</v>
      </c>
      <c r="O153" s="19" t="s">
        <v>69</v>
      </c>
      <c r="P153" s="18">
        <v>1</v>
      </c>
      <c r="Q153" s="16">
        <v>14</v>
      </c>
      <c r="R153" s="15">
        <v>1</v>
      </c>
      <c r="S153" s="16">
        <v>14</v>
      </c>
      <c r="T153" s="15">
        <v>3</v>
      </c>
      <c r="U153" s="19" t="s">
        <v>69</v>
      </c>
      <c r="V153" s="18">
        <v>1</v>
      </c>
      <c r="W153" s="16">
        <v>14</v>
      </c>
      <c r="X153" s="15">
        <v>1</v>
      </c>
      <c r="Y153" s="16">
        <v>14</v>
      </c>
      <c r="Z153" s="15">
        <v>3</v>
      </c>
      <c r="AA153" s="19" t="s">
        <v>69</v>
      </c>
      <c r="AB153" s="18">
        <v>1</v>
      </c>
      <c r="AC153" s="16">
        <v>14</v>
      </c>
      <c r="AD153" s="15">
        <v>1</v>
      </c>
      <c r="AE153" s="16">
        <v>14</v>
      </c>
      <c r="AF153" s="15">
        <v>3</v>
      </c>
      <c r="AG153" s="19" t="s">
        <v>69</v>
      </c>
      <c r="AH153" s="18">
        <v>1</v>
      </c>
      <c r="AI153" s="16">
        <v>14</v>
      </c>
      <c r="AJ153" s="15">
        <v>1</v>
      </c>
      <c r="AK153" s="16">
        <v>14</v>
      </c>
      <c r="AL153" s="15">
        <v>3</v>
      </c>
      <c r="AM153" s="19" t="s">
        <v>69</v>
      </c>
      <c r="AN153" s="18">
        <v>1</v>
      </c>
      <c r="AO153" s="16">
        <v>14</v>
      </c>
      <c r="AP153" s="15">
        <v>1</v>
      </c>
      <c r="AQ153" s="16">
        <v>14</v>
      </c>
      <c r="AR153" s="15">
        <v>3</v>
      </c>
      <c r="AS153" s="19" t="s">
        <v>69</v>
      </c>
      <c r="AT153" s="15"/>
      <c r="AU153" s="16"/>
      <c r="AV153" s="15"/>
      <c r="AW153" s="16"/>
      <c r="AX153" s="15"/>
      <c r="AY153" s="15"/>
      <c r="AZ153" s="22"/>
      <c r="BA153" s="96"/>
      <c r="BB153" s="23"/>
      <c r="BC153" s="16"/>
      <c r="BD153" s="91"/>
      <c r="BE153" s="24"/>
      <c r="BF153" s="25" t="s">
        <v>604</v>
      </c>
      <c r="BG153" s="539" t="s">
        <v>433</v>
      </c>
    </row>
    <row r="154" spans="1:59" ht="15.75" customHeight="1" x14ac:dyDescent="0.2">
      <c r="A154" s="541" t="s">
        <v>709</v>
      </c>
      <c r="B154" s="440" t="s">
        <v>19</v>
      </c>
      <c r="C154" s="563" t="s">
        <v>712</v>
      </c>
      <c r="D154" s="15"/>
      <c r="E154" s="16"/>
      <c r="F154" s="15"/>
      <c r="G154" s="16"/>
      <c r="H154" s="15"/>
      <c r="I154" s="17"/>
      <c r="J154" s="18"/>
      <c r="K154" s="16"/>
      <c r="L154" s="15"/>
      <c r="M154" s="16"/>
      <c r="N154" s="15"/>
      <c r="O154" s="19"/>
      <c r="P154" s="15"/>
      <c r="Q154" s="16"/>
      <c r="R154" s="15"/>
      <c r="S154" s="16"/>
      <c r="T154" s="15"/>
      <c r="U154" s="17"/>
      <c r="V154" s="18"/>
      <c r="W154" s="16"/>
      <c r="X154" s="15"/>
      <c r="Y154" s="16"/>
      <c r="Z154" s="15"/>
      <c r="AA154" s="549"/>
      <c r="AB154" s="18">
        <v>1</v>
      </c>
      <c r="AC154" s="16">
        <v>14</v>
      </c>
      <c r="AD154" s="15">
        <v>1</v>
      </c>
      <c r="AE154" s="16">
        <v>14</v>
      </c>
      <c r="AF154" s="15">
        <v>3</v>
      </c>
      <c r="AG154" s="19" t="s">
        <v>69</v>
      </c>
      <c r="AH154" s="18">
        <v>1</v>
      </c>
      <c r="AI154" s="16">
        <v>14</v>
      </c>
      <c r="AJ154" s="15">
        <v>1</v>
      </c>
      <c r="AK154" s="16">
        <v>14</v>
      </c>
      <c r="AL154" s="15">
        <v>3</v>
      </c>
      <c r="AM154" s="19" t="s">
        <v>69</v>
      </c>
      <c r="AN154" s="18">
        <v>1</v>
      </c>
      <c r="AO154" s="16">
        <v>14</v>
      </c>
      <c r="AP154" s="15">
        <v>1</v>
      </c>
      <c r="AQ154" s="16">
        <v>14</v>
      </c>
      <c r="AR154" s="15">
        <v>3</v>
      </c>
      <c r="AS154" s="19" t="s">
        <v>69</v>
      </c>
      <c r="AT154" s="15"/>
      <c r="AU154" s="16"/>
      <c r="AV154" s="15"/>
      <c r="AW154" s="16"/>
      <c r="AX154" s="15"/>
      <c r="AY154" s="17"/>
      <c r="AZ154" s="22"/>
      <c r="BA154" s="96"/>
      <c r="BB154" s="23"/>
      <c r="BC154" s="16"/>
      <c r="BD154" s="91"/>
      <c r="BE154" s="24"/>
      <c r="BF154" s="25" t="s">
        <v>604</v>
      </c>
      <c r="BG154" s="539" t="s">
        <v>714</v>
      </c>
    </row>
    <row r="155" spans="1:59" ht="15.75" customHeight="1" x14ac:dyDescent="0.2">
      <c r="A155" s="541" t="s">
        <v>710</v>
      </c>
      <c r="B155" s="29" t="s">
        <v>19</v>
      </c>
      <c r="C155" s="563" t="s">
        <v>713</v>
      </c>
      <c r="D155" s="15"/>
      <c r="E155" s="16"/>
      <c r="F155" s="15"/>
      <c r="G155" s="16"/>
      <c r="H155" s="15"/>
      <c r="I155" s="17"/>
      <c r="J155" s="18">
        <v>2</v>
      </c>
      <c r="K155" s="16">
        <v>28</v>
      </c>
      <c r="L155" s="15"/>
      <c r="M155" s="16"/>
      <c r="N155" s="15">
        <v>3</v>
      </c>
      <c r="O155" s="19" t="s">
        <v>88</v>
      </c>
      <c r="P155" s="18">
        <v>2</v>
      </c>
      <c r="Q155" s="16">
        <v>28</v>
      </c>
      <c r="R155" s="15"/>
      <c r="S155" s="16"/>
      <c r="T155" s="15">
        <v>3</v>
      </c>
      <c r="U155" s="19" t="s">
        <v>88</v>
      </c>
      <c r="V155" s="18">
        <v>2</v>
      </c>
      <c r="W155" s="16">
        <v>28</v>
      </c>
      <c r="X155" s="15"/>
      <c r="Y155" s="16"/>
      <c r="Z155" s="15">
        <v>3</v>
      </c>
      <c r="AA155" s="19" t="s">
        <v>88</v>
      </c>
      <c r="AB155" s="18">
        <v>2</v>
      </c>
      <c r="AC155" s="16">
        <v>28</v>
      </c>
      <c r="AD155" s="15"/>
      <c r="AE155" s="16"/>
      <c r="AF155" s="15">
        <v>3</v>
      </c>
      <c r="AG155" s="19" t="s">
        <v>88</v>
      </c>
      <c r="AH155" s="18">
        <v>2</v>
      </c>
      <c r="AI155" s="16">
        <v>28</v>
      </c>
      <c r="AJ155" s="15"/>
      <c r="AK155" s="16"/>
      <c r="AL155" s="15">
        <v>3</v>
      </c>
      <c r="AM155" s="19" t="s">
        <v>88</v>
      </c>
      <c r="AN155" s="18">
        <v>2</v>
      </c>
      <c r="AO155" s="16">
        <v>28</v>
      </c>
      <c r="AP155" s="15"/>
      <c r="AQ155" s="16"/>
      <c r="AR155" s="15">
        <v>3</v>
      </c>
      <c r="AS155" s="19" t="s">
        <v>88</v>
      </c>
      <c r="AT155" s="15"/>
      <c r="AU155" s="16"/>
      <c r="AV155" s="15"/>
      <c r="AW155" s="16"/>
      <c r="AX155" s="15"/>
      <c r="AY155" s="15"/>
      <c r="AZ155" s="22"/>
      <c r="BA155" s="96"/>
      <c r="BB155" s="23"/>
      <c r="BC155" s="16"/>
      <c r="BD155" s="91"/>
      <c r="BE155" s="24"/>
      <c r="BF155" s="25" t="s">
        <v>604</v>
      </c>
      <c r="BG155" s="539" t="s">
        <v>433</v>
      </c>
    </row>
    <row r="156" spans="1:59" ht="15.75" customHeight="1" x14ac:dyDescent="0.2">
      <c r="A156" s="541" t="s">
        <v>715</v>
      </c>
      <c r="B156" s="29" t="s">
        <v>19</v>
      </c>
      <c r="C156" s="563" t="s">
        <v>718</v>
      </c>
      <c r="D156" s="15"/>
      <c r="E156" s="16"/>
      <c r="F156" s="15"/>
      <c r="G156" s="16"/>
      <c r="H156" s="15"/>
      <c r="I156" s="17"/>
      <c r="J156" s="18"/>
      <c r="K156" s="16"/>
      <c r="L156" s="15"/>
      <c r="M156" s="16"/>
      <c r="N156" s="15"/>
      <c r="O156" s="19"/>
      <c r="P156" s="15"/>
      <c r="Q156" s="16"/>
      <c r="R156" s="15"/>
      <c r="S156" s="16"/>
      <c r="T156" s="15"/>
      <c r="U156" s="17"/>
      <c r="V156" s="18"/>
      <c r="W156" s="16"/>
      <c r="X156" s="15"/>
      <c r="Y156" s="16"/>
      <c r="Z156" s="15"/>
      <c r="AA156" s="549"/>
      <c r="AB156" s="15"/>
      <c r="AC156" s="16"/>
      <c r="AD156" s="15">
        <v>2</v>
      </c>
      <c r="AE156" s="16">
        <v>28</v>
      </c>
      <c r="AF156" s="15">
        <v>3</v>
      </c>
      <c r="AG156" s="549" t="s">
        <v>69</v>
      </c>
      <c r="AH156" s="15"/>
      <c r="AI156" s="16"/>
      <c r="AJ156" s="15">
        <v>2</v>
      </c>
      <c r="AK156" s="16">
        <v>28</v>
      </c>
      <c r="AL156" s="15">
        <v>3</v>
      </c>
      <c r="AM156" s="549" t="s">
        <v>69</v>
      </c>
      <c r="AN156" s="15"/>
      <c r="AO156" s="16"/>
      <c r="AP156" s="15">
        <v>2</v>
      </c>
      <c r="AQ156" s="16">
        <v>28</v>
      </c>
      <c r="AR156" s="15">
        <v>3</v>
      </c>
      <c r="AS156" s="549" t="s">
        <v>69</v>
      </c>
      <c r="AT156" s="15"/>
      <c r="AU156" s="16"/>
      <c r="AV156" s="15"/>
      <c r="AW156" s="16"/>
      <c r="AX156" s="15"/>
      <c r="AY156" s="15"/>
      <c r="AZ156" s="22"/>
      <c r="BA156" s="96"/>
      <c r="BB156" s="23"/>
      <c r="BC156" s="16"/>
      <c r="BD156" s="91"/>
      <c r="BE156" s="24"/>
      <c r="BF156" s="25" t="s">
        <v>604</v>
      </c>
      <c r="BG156" s="539" t="s">
        <v>721</v>
      </c>
    </row>
    <row r="157" spans="1:59" ht="15.75" customHeight="1" x14ac:dyDescent="0.2">
      <c r="A157" s="541" t="s">
        <v>716</v>
      </c>
      <c r="B157" s="29" t="s">
        <v>19</v>
      </c>
      <c r="C157" s="563" t="s">
        <v>719</v>
      </c>
      <c r="D157" s="15"/>
      <c r="E157" s="16"/>
      <c r="F157" s="15"/>
      <c r="G157" s="16"/>
      <c r="H157" s="15"/>
      <c r="I157" s="17"/>
      <c r="J157" s="18"/>
      <c r="K157" s="16"/>
      <c r="L157" s="15"/>
      <c r="M157" s="16"/>
      <c r="N157" s="15"/>
      <c r="O157" s="19"/>
      <c r="P157" s="15"/>
      <c r="Q157" s="16"/>
      <c r="R157" s="15"/>
      <c r="S157" s="16"/>
      <c r="T157" s="15"/>
      <c r="U157" s="17"/>
      <c r="V157" s="18"/>
      <c r="W157" s="16"/>
      <c r="X157" s="15"/>
      <c r="Y157" s="16"/>
      <c r="Z157" s="15"/>
      <c r="AA157" s="549"/>
      <c r="AB157" s="15"/>
      <c r="AC157" s="16"/>
      <c r="AD157" s="15">
        <v>2</v>
      </c>
      <c r="AE157" s="16">
        <v>28</v>
      </c>
      <c r="AF157" s="15">
        <v>3</v>
      </c>
      <c r="AG157" s="549" t="s">
        <v>69</v>
      </c>
      <c r="AH157" s="15"/>
      <c r="AI157" s="16"/>
      <c r="AJ157" s="15">
        <v>2</v>
      </c>
      <c r="AK157" s="16">
        <v>28</v>
      </c>
      <c r="AL157" s="15">
        <v>3</v>
      </c>
      <c r="AM157" s="549" t="s">
        <v>69</v>
      </c>
      <c r="AN157" s="15"/>
      <c r="AO157" s="16"/>
      <c r="AP157" s="15">
        <v>2</v>
      </c>
      <c r="AQ157" s="16">
        <v>28</v>
      </c>
      <c r="AR157" s="15">
        <v>3</v>
      </c>
      <c r="AS157" s="549" t="s">
        <v>69</v>
      </c>
      <c r="AT157" s="15"/>
      <c r="AU157" s="16"/>
      <c r="AV157" s="15"/>
      <c r="AW157" s="16"/>
      <c r="AX157" s="15"/>
      <c r="AY157" s="17"/>
      <c r="AZ157" s="22"/>
      <c r="BA157" s="96"/>
      <c r="BB157" s="23"/>
      <c r="BC157" s="16"/>
      <c r="BD157" s="91"/>
      <c r="BE157" s="24"/>
      <c r="BF157" s="25" t="s">
        <v>604</v>
      </c>
      <c r="BG157" s="539" t="s">
        <v>721</v>
      </c>
    </row>
    <row r="158" spans="1:59" ht="15.75" customHeight="1" x14ac:dyDescent="0.2">
      <c r="A158" s="541" t="s">
        <v>717</v>
      </c>
      <c r="B158" s="29" t="s">
        <v>19</v>
      </c>
      <c r="C158" s="563" t="s">
        <v>720</v>
      </c>
      <c r="D158" s="15"/>
      <c r="E158" s="16"/>
      <c r="F158" s="15"/>
      <c r="G158" s="16"/>
      <c r="H158" s="15"/>
      <c r="I158" s="17"/>
      <c r="J158" s="18"/>
      <c r="K158" s="16"/>
      <c r="L158" s="15"/>
      <c r="M158" s="16"/>
      <c r="N158" s="15"/>
      <c r="O158" s="19"/>
      <c r="P158" s="15"/>
      <c r="Q158" s="16"/>
      <c r="R158" s="15"/>
      <c r="S158" s="16"/>
      <c r="T158" s="15"/>
      <c r="U158" s="17"/>
      <c r="V158" s="18"/>
      <c r="W158" s="16"/>
      <c r="X158" s="15"/>
      <c r="Y158" s="16"/>
      <c r="Z158" s="15"/>
      <c r="AA158" s="549"/>
      <c r="AB158" s="15">
        <v>1</v>
      </c>
      <c r="AC158" s="16">
        <v>14</v>
      </c>
      <c r="AD158" s="15">
        <v>1</v>
      </c>
      <c r="AE158" s="16">
        <v>14</v>
      </c>
      <c r="AF158" s="15">
        <v>3</v>
      </c>
      <c r="AG158" s="549" t="s">
        <v>69</v>
      </c>
      <c r="AH158" s="15">
        <v>1</v>
      </c>
      <c r="AI158" s="16">
        <v>14</v>
      </c>
      <c r="AJ158" s="15">
        <v>1</v>
      </c>
      <c r="AK158" s="16">
        <v>14</v>
      </c>
      <c r="AL158" s="15">
        <v>3</v>
      </c>
      <c r="AM158" s="549" t="s">
        <v>69</v>
      </c>
      <c r="AN158" s="15">
        <v>1</v>
      </c>
      <c r="AO158" s="16">
        <v>14</v>
      </c>
      <c r="AP158" s="15">
        <v>1</v>
      </c>
      <c r="AQ158" s="16">
        <v>14</v>
      </c>
      <c r="AR158" s="15">
        <v>3</v>
      </c>
      <c r="AS158" s="549" t="s">
        <v>69</v>
      </c>
      <c r="AT158" s="15"/>
      <c r="AU158" s="16"/>
      <c r="AV158" s="15"/>
      <c r="AW158" s="16"/>
      <c r="AX158" s="15"/>
      <c r="AY158" s="15"/>
      <c r="AZ158" s="22"/>
      <c r="BA158" s="96"/>
      <c r="BB158" s="23"/>
      <c r="BC158" s="16"/>
      <c r="BD158" s="91"/>
      <c r="BE158" s="24"/>
      <c r="BF158" s="25" t="s">
        <v>604</v>
      </c>
      <c r="BG158" s="539" t="s">
        <v>714</v>
      </c>
    </row>
    <row r="159" spans="1:59" ht="15.75" customHeight="1" x14ac:dyDescent="0.2">
      <c r="A159" s="541" t="s">
        <v>723</v>
      </c>
      <c r="B159" s="29" t="s">
        <v>19</v>
      </c>
      <c r="C159" s="563" t="s">
        <v>733</v>
      </c>
      <c r="D159" s="15"/>
      <c r="E159" s="16"/>
      <c r="F159" s="15"/>
      <c r="G159" s="16"/>
      <c r="H159" s="15"/>
      <c r="I159" s="17"/>
      <c r="J159" s="18"/>
      <c r="K159" s="16"/>
      <c r="L159" s="15"/>
      <c r="M159" s="16"/>
      <c r="N159" s="15"/>
      <c r="O159" s="19"/>
      <c r="P159" s="15"/>
      <c r="Q159" s="16"/>
      <c r="R159" s="15"/>
      <c r="S159" s="16"/>
      <c r="T159" s="15"/>
      <c r="U159" s="17"/>
      <c r="V159" s="18"/>
      <c r="W159" s="16"/>
      <c r="X159" s="15"/>
      <c r="Y159" s="16"/>
      <c r="Z159" s="15"/>
      <c r="AA159" s="549"/>
      <c r="AB159" s="15"/>
      <c r="AC159" s="16"/>
      <c r="AD159" s="15"/>
      <c r="AE159" s="16"/>
      <c r="AF159" s="15"/>
      <c r="AG159" s="549"/>
      <c r="AH159" s="15"/>
      <c r="AI159" s="16"/>
      <c r="AJ159" s="15">
        <v>2</v>
      </c>
      <c r="AK159" s="16">
        <v>28</v>
      </c>
      <c r="AL159" s="15">
        <v>3</v>
      </c>
      <c r="AM159" s="437" t="s">
        <v>69</v>
      </c>
      <c r="AN159" s="15"/>
      <c r="AO159" s="16"/>
      <c r="AP159" s="20"/>
      <c r="AQ159" s="16"/>
      <c r="AR159" s="20"/>
      <c r="AS159" s="21"/>
      <c r="AT159" s="15"/>
      <c r="AU159" s="16"/>
      <c r="AV159" s="15"/>
      <c r="AW159" s="16"/>
      <c r="AX159" s="15"/>
      <c r="AY159" s="15"/>
      <c r="AZ159" s="22"/>
      <c r="BA159" s="96"/>
      <c r="BB159" s="23"/>
      <c r="BC159" s="16"/>
      <c r="BD159" s="91"/>
      <c r="BE159" s="24"/>
      <c r="BF159" s="539" t="s">
        <v>334</v>
      </c>
      <c r="BG159" s="539" t="s">
        <v>335</v>
      </c>
    </row>
    <row r="160" spans="1:59" ht="15.75" customHeight="1" x14ac:dyDescent="0.2">
      <c r="A160" s="541" t="s">
        <v>724</v>
      </c>
      <c r="B160" s="29" t="s">
        <v>19</v>
      </c>
      <c r="C160" s="563" t="s">
        <v>734</v>
      </c>
      <c r="D160" s="15"/>
      <c r="E160" s="16"/>
      <c r="F160" s="15"/>
      <c r="G160" s="16"/>
      <c r="H160" s="15"/>
      <c r="I160" s="17"/>
      <c r="J160" s="18"/>
      <c r="K160" s="16"/>
      <c r="L160" s="15"/>
      <c r="M160" s="16"/>
      <c r="N160" s="15"/>
      <c r="O160" s="19"/>
      <c r="P160" s="15"/>
      <c r="Q160" s="16"/>
      <c r="R160" s="15">
        <v>2</v>
      </c>
      <c r="S160" s="16">
        <v>28</v>
      </c>
      <c r="T160" s="15">
        <v>3</v>
      </c>
      <c r="U160" s="17" t="s">
        <v>71</v>
      </c>
      <c r="V160" s="18"/>
      <c r="W160" s="16"/>
      <c r="X160" s="15"/>
      <c r="Y160" s="16"/>
      <c r="Z160" s="15"/>
      <c r="AA160" s="549"/>
      <c r="AB160" s="15"/>
      <c r="AC160" s="16"/>
      <c r="AD160" s="15">
        <v>2</v>
      </c>
      <c r="AE160" s="16">
        <v>28</v>
      </c>
      <c r="AF160" s="15">
        <v>3</v>
      </c>
      <c r="AG160" s="549" t="s">
        <v>71</v>
      </c>
      <c r="AH160" s="15"/>
      <c r="AI160" s="16"/>
      <c r="AJ160" s="15"/>
      <c r="AK160" s="16"/>
      <c r="AL160" s="15"/>
      <c r="AM160" s="19"/>
      <c r="AN160" s="18"/>
      <c r="AO160" s="16"/>
      <c r="AP160" s="20">
        <v>2</v>
      </c>
      <c r="AQ160" s="16">
        <v>28</v>
      </c>
      <c r="AR160" s="20">
        <v>3</v>
      </c>
      <c r="AS160" s="21" t="s">
        <v>71</v>
      </c>
      <c r="AT160" s="15"/>
      <c r="AU160" s="16"/>
      <c r="AV160" s="15"/>
      <c r="AW160" s="16"/>
      <c r="AX160" s="15"/>
      <c r="AY160" s="15"/>
      <c r="AZ160" s="22"/>
      <c r="BA160" s="96"/>
      <c r="BB160" s="23"/>
      <c r="BC160" s="16"/>
      <c r="BD160" s="91"/>
      <c r="BE160" s="24"/>
      <c r="BF160" s="945" t="s">
        <v>910</v>
      </c>
      <c r="BG160" s="539" t="s">
        <v>745</v>
      </c>
    </row>
    <row r="161" spans="1:59" ht="15.75" customHeight="1" x14ac:dyDescent="0.2">
      <c r="A161" s="541" t="s">
        <v>749</v>
      </c>
      <c r="B161" s="29" t="s">
        <v>19</v>
      </c>
      <c r="C161" s="563" t="s">
        <v>736</v>
      </c>
      <c r="D161" s="15"/>
      <c r="E161" s="16"/>
      <c r="F161" s="15"/>
      <c r="G161" s="16"/>
      <c r="H161" s="15"/>
      <c r="I161" s="17"/>
      <c r="J161" s="18"/>
      <c r="K161" s="16"/>
      <c r="L161" s="15"/>
      <c r="M161" s="16"/>
      <c r="N161" s="15"/>
      <c r="O161" s="19"/>
      <c r="P161" s="15"/>
      <c r="Q161" s="16"/>
      <c r="R161" s="15"/>
      <c r="S161" s="16"/>
      <c r="T161" s="15"/>
      <c r="U161" s="17"/>
      <c r="V161" s="18"/>
      <c r="W161" s="16"/>
      <c r="X161" s="15">
        <v>2</v>
      </c>
      <c r="Y161" s="16">
        <v>28</v>
      </c>
      <c r="Z161" s="15">
        <v>3</v>
      </c>
      <c r="AA161" s="549" t="s">
        <v>71</v>
      </c>
      <c r="AB161" s="15"/>
      <c r="AC161" s="16"/>
      <c r="AD161" s="15"/>
      <c r="AE161" s="16"/>
      <c r="AF161" s="15"/>
      <c r="AG161" s="549"/>
      <c r="AH161" s="15"/>
      <c r="AI161" s="16"/>
      <c r="AJ161" s="15"/>
      <c r="AK161" s="16"/>
      <c r="AL161" s="15"/>
      <c r="AM161" s="19"/>
      <c r="AN161" s="18"/>
      <c r="AO161" s="16"/>
      <c r="AP161" s="20"/>
      <c r="AQ161" s="16"/>
      <c r="AR161" s="20"/>
      <c r="AS161" s="21"/>
      <c r="AT161" s="15"/>
      <c r="AU161" s="16"/>
      <c r="AV161" s="15"/>
      <c r="AW161" s="16"/>
      <c r="AX161" s="15"/>
      <c r="AY161" s="15"/>
      <c r="AZ161" s="22"/>
      <c r="BA161" s="96"/>
      <c r="BB161" s="23"/>
      <c r="BC161" s="16"/>
      <c r="BD161" s="91"/>
      <c r="BE161" s="24"/>
      <c r="BF161" s="539" t="s">
        <v>334</v>
      </c>
      <c r="BG161" s="539" t="s">
        <v>336</v>
      </c>
    </row>
    <row r="162" spans="1:59" ht="15.75" customHeight="1" x14ac:dyDescent="0.2">
      <c r="A162" s="541" t="s">
        <v>750</v>
      </c>
      <c r="B162" s="29" t="s">
        <v>19</v>
      </c>
      <c r="C162" s="563" t="s">
        <v>735</v>
      </c>
      <c r="D162" s="15"/>
      <c r="E162" s="16"/>
      <c r="F162" s="15"/>
      <c r="G162" s="16"/>
      <c r="H162" s="15"/>
      <c r="I162" s="17"/>
      <c r="J162" s="18"/>
      <c r="K162" s="16"/>
      <c r="L162" s="15"/>
      <c r="M162" s="16"/>
      <c r="N162" s="15"/>
      <c r="O162" s="19"/>
      <c r="P162" s="15"/>
      <c r="Q162" s="16"/>
      <c r="R162" s="15"/>
      <c r="S162" s="16"/>
      <c r="T162" s="15"/>
      <c r="U162" s="17"/>
      <c r="V162" s="18"/>
      <c r="W162" s="16"/>
      <c r="X162" s="15"/>
      <c r="Y162" s="16"/>
      <c r="Z162" s="15"/>
      <c r="AA162" s="549"/>
      <c r="AB162" s="15"/>
      <c r="AC162" s="16"/>
      <c r="AD162" s="15">
        <v>2</v>
      </c>
      <c r="AE162" s="16">
        <v>28</v>
      </c>
      <c r="AF162" s="15">
        <v>3</v>
      </c>
      <c r="AG162" s="549" t="s">
        <v>71</v>
      </c>
      <c r="AH162" s="15"/>
      <c r="AI162" s="16"/>
      <c r="AJ162" s="15"/>
      <c r="AK162" s="16"/>
      <c r="AL162" s="15"/>
      <c r="AM162" s="19"/>
      <c r="AN162" s="18"/>
      <c r="AO162" s="16"/>
      <c r="AP162" s="20"/>
      <c r="AQ162" s="16"/>
      <c r="AR162" s="20"/>
      <c r="AS162" s="21"/>
      <c r="AT162" s="15"/>
      <c r="AU162" s="16"/>
      <c r="AV162" s="15"/>
      <c r="AW162" s="16"/>
      <c r="AX162" s="15"/>
      <c r="AY162" s="15"/>
      <c r="AZ162" s="22"/>
      <c r="BA162" s="96"/>
      <c r="BB162" s="23"/>
      <c r="BC162" s="16"/>
      <c r="BD162" s="91"/>
      <c r="BE162" s="24"/>
      <c r="BF162" s="539" t="s">
        <v>334</v>
      </c>
      <c r="BG162" s="539" t="s">
        <v>336</v>
      </c>
    </row>
    <row r="163" spans="1:59" ht="15.75" customHeight="1" x14ac:dyDescent="0.2">
      <c r="A163" s="541" t="s">
        <v>725</v>
      </c>
      <c r="B163" s="29" t="s">
        <v>19</v>
      </c>
      <c r="C163" s="563" t="s">
        <v>737</v>
      </c>
      <c r="D163" s="15"/>
      <c r="E163" s="16"/>
      <c r="F163" s="15"/>
      <c r="G163" s="16"/>
      <c r="H163" s="15"/>
      <c r="I163" s="17"/>
      <c r="J163" s="18"/>
      <c r="K163" s="16"/>
      <c r="L163" s="15"/>
      <c r="M163" s="16"/>
      <c r="N163" s="15"/>
      <c r="O163" s="19"/>
      <c r="P163" s="15"/>
      <c r="Q163" s="16"/>
      <c r="R163" s="15"/>
      <c r="S163" s="16"/>
      <c r="T163" s="15"/>
      <c r="U163" s="17"/>
      <c r="V163" s="18"/>
      <c r="W163" s="16"/>
      <c r="X163" s="15"/>
      <c r="Y163" s="16"/>
      <c r="Z163" s="15"/>
      <c r="AA163" s="549"/>
      <c r="AB163" s="15"/>
      <c r="AC163" s="16"/>
      <c r="AD163" s="15"/>
      <c r="AE163" s="16"/>
      <c r="AF163" s="15"/>
      <c r="AG163" s="549"/>
      <c r="AH163" s="15"/>
      <c r="AI163" s="16"/>
      <c r="AJ163" s="15">
        <v>2</v>
      </c>
      <c r="AK163" s="16">
        <v>28</v>
      </c>
      <c r="AL163" s="15">
        <v>3</v>
      </c>
      <c r="AM163" s="19" t="s">
        <v>71</v>
      </c>
      <c r="AN163" s="18"/>
      <c r="AO163" s="16"/>
      <c r="AP163" s="20"/>
      <c r="AQ163" s="16"/>
      <c r="AR163" s="20"/>
      <c r="AS163" s="21"/>
      <c r="AT163" s="15"/>
      <c r="AU163" s="16"/>
      <c r="AV163" s="15"/>
      <c r="AW163" s="16"/>
      <c r="AX163" s="15"/>
      <c r="AY163" s="15"/>
      <c r="AZ163" s="22"/>
      <c r="BA163" s="96"/>
      <c r="BB163" s="23"/>
      <c r="BC163" s="16"/>
      <c r="BD163" s="91"/>
      <c r="BE163" s="24"/>
      <c r="BF163" s="539" t="s">
        <v>334</v>
      </c>
      <c r="BG163" s="539" t="s">
        <v>336</v>
      </c>
    </row>
    <row r="164" spans="1:59" ht="15.75" customHeight="1" x14ac:dyDescent="0.2">
      <c r="A164" s="541" t="s">
        <v>726</v>
      </c>
      <c r="B164" s="29" t="s">
        <v>19</v>
      </c>
      <c r="C164" s="563" t="s">
        <v>738</v>
      </c>
      <c r="D164" s="15"/>
      <c r="E164" s="16"/>
      <c r="F164" s="15"/>
      <c r="G164" s="16"/>
      <c r="H164" s="15"/>
      <c r="I164" s="17"/>
      <c r="J164" s="18"/>
      <c r="K164" s="16"/>
      <c r="L164" s="15"/>
      <c r="M164" s="16"/>
      <c r="N164" s="15"/>
      <c r="O164" s="19"/>
      <c r="P164" s="15"/>
      <c r="Q164" s="16"/>
      <c r="R164" s="15"/>
      <c r="S164" s="16"/>
      <c r="T164" s="15"/>
      <c r="U164" s="17"/>
      <c r="V164" s="18"/>
      <c r="W164" s="16"/>
      <c r="X164" s="15"/>
      <c r="Y164" s="16"/>
      <c r="Z164" s="15"/>
      <c r="AA164" s="549"/>
      <c r="AB164" s="15"/>
      <c r="AC164" s="16"/>
      <c r="AD164" s="15"/>
      <c r="AE164" s="16"/>
      <c r="AF164" s="15"/>
      <c r="AG164" s="549"/>
      <c r="AH164" s="15">
        <v>2</v>
      </c>
      <c r="AI164" s="16">
        <v>28</v>
      </c>
      <c r="AJ164" s="15"/>
      <c r="AK164" s="16"/>
      <c r="AL164" s="15">
        <v>3</v>
      </c>
      <c r="AM164" s="19" t="s">
        <v>71</v>
      </c>
      <c r="AN164" s="18"/>
      <c r="AO164" s="16"/>
      <c r="AP164" s="20"/>
      <c r="AQ164" s="16"/>
      <c r="AR164" s="20"/>
      <c r="AS164" s="21"/>
      <c r="AT164" s="15"/>
      <c r="AU164" s="16"/>
      <c r="AV164" s="15"/>
      <c r="AW164" s="16"/>
      <c r="AX164" s="15"/>
      <c r="AY164" s="15"/>
      <c r="AZ164" s="22"/>
      <c r="BA164" s="96"/>
      <c r="BB164" s="23"/>
      <c r="BC164" s="16"/>
      <c r="BD164" s="91"/>
      <c r="BE164" s="24"/>
      <c r="BF164" s="539" t="s">
        <v>334</v>
      </c>
      <c r="BG164" s="539" t="s">
        <v>379</v>
      </c>
    </row>
    <row r="165" spans="1:59" ht="15.75" customHeight="1" x14ac:dyDescent="0.2">
      <c r="A165" s="541" t="s">
        <v>727</v>
      </c>
      <c r="B165" s="29" t="s">
        <v>19</v>
      </c>
      <c r="C165" s="563" t="s">
        <v>739</v>
      </c>
      <c r="D165" s="15"/>
      <c r="E165" s="16"/>
      <c r="F165" s="15"/>
      <c r="G165" s="16"/>
      <c r="H165" s="15"/>
      <c r="I165" s="17"/>
      <c r="J165" s="18"/>
      <c r="K165" s="16"/>
      <c r="L165" s="15"/>
      <c r="M165" s="16"/>
      <c r="N165" s="15"/>
      <c r="O165" s="19"/>
      <c r="P165" s="15"/>
      <c r="Q165" s="16"/>
      <c r="R165" s="15"/>
      <c r="S165" s="16"/>
      <c r="T165" s="15"/>
      <c r="U165" s="17"/>
      <c r="V165" s="18"/>
      <c r="W165" s="16"/>
      <c r="X165" s="15"/>
      <c r="Y165" s="16"/>
      <c r="Z165" s="15"/>
      <c r="AA165" s="549"/>
      <c r="AB165" s="15"/>
      <c r="AC165" s="16"/>
      <c r="AD165" s="15">
        <v>2</v>
      </c>
      <c r="AE165" s="16">
        <v>28</v>
      </c>
      <c r="AF165" s="15">
        <v>3</v>
      </c>
      <c r="AG165" s="549" t="s">
        <v>71</v>
      </c>
      <c r="AH165" s="15"/>
      <c r="AI165" s="16"/>
      <c r="AJ165" s="15">
        <v>2</v>
      </c>
      <c r="AK165" s="16">
        <v>28</v>
      </c>
      <c r="AL165" s="15">
        <v>3</v>
      </c>
      <c r="AM165" s="549" t="s">
        <v>71</v>
      </c>
      <c r="AN165" s="15"/>
      <c r="AO165" s="16"/>
      <c r="AP165" s="15">
        <v>2</v>
      </c>
      <c r="AQ165" s="16">
        <v>28</v>
      </c>
      <c r="AR165" s="15">
        <v>3</v>
      </c>
      <c r="AS165" s="549" t="s">
        <v>71</v>
      </c>
      <c r="AT165" s="15"/>
      <c r="AU165" s="16"/>
      <c r="AV165" s="15"/>
      <c r="AW165" s="16"/>
      <c r="AX165" s="15"/>
      <c r="AY165" s="17"/>
      <c r="AZ165" s="22"/>
      <c r="BA165" s="96"/>
      <c r="BB165" s="23"/>
      <c r="BC165" s="16"/>
      <c r="BD165" s="91"/>
      <c r="BE165" s="24"/>
      <c r="BF165" s="945" t="s">
        <v>910</v>
      </c>
      <c r="BG165" s="544" t="s">
        <v>380</v>
      </c>
    </row>
    <row r="166" spans="1:59" ht="15.75" customHeight="1" x14ac:dyDescent="0.2">
      <c r="A166" s="541" t="s">
        <v>728</v>
      </c>
      <c r="B166" s="29" t="s">
        <v>19</v>
      </c>
      <c r="C166" s="563" t="s">
        <v>740</v>
      </c>
      <c r="D166" s="15"/>
      <c r="E166" s="16"/>
      <c r="F166" s="15"/>
      <c r="G166" s="16"/>
      <c r="H166" s="15"/>
      <c r="I166" s="17"/>
      <c r="J166" s="18"/>
      <c r="K166" s="16"/>
      <c r="L166" s="15"/>
      <c r="M166" s="16"/>
      <c r="N166" s="15"/>
      <c r="O166" s="19"/>
      <c r="P166" s="15"/>
      <c r="Q166" s="16"/>
      <c r="R166" s="15"/>
      <c r="S166" s="16"/>
      <c r="T166" s="15"/>
      <c r="U166" s="17"/>
      <c r="V166" s="18"/>
      <c r="W166" s="16"/>
      <c r="X166" s="15"/>
      <c r="Y166" s="16"/>
      <c r="Z166" s="15"/>
      <c r="AA166" s="549"/>
      <c r="AB166" s="15"/>
      <c r="AC166" s="16"/>
      <c r="AD166" s="15">
        <v>2</v>
      </c>
      <c r="AE166" s="16">
        <v>28</v>
      </c>
      <c r="AF166" s="15">
        <v>3</v>
      </c>
      <c r="AG166" s="549" t="s">
        <v>71</v>
      </c>
      <c r="AH166" s="15"/>
      <c r="AI166" s="16"/>
      <c r="AJ166" s="15">
        <v>2</v>
      </c>
      <c r="AK166" s="16">
        <v>28</v>
      </c>
      <c r="AL166" s="15">
        <v>3</v>
      </c>
      <c r="AM166" s="549" t="s">
        <v>71</v>
      </c>
      <c r="AN166" s="15"/>
      <c r="AO166" s="16"/>
      <c r="AP166" s="15">
        <v>2</v>
      </c>
      <c r="AQ166" s="16">
        <v>28</v>
      </c>
      <c r="AR166" s="15">
        <v>3</v>
      </c>
      <c r="AS166" s="549" t="s">
        <v>71</v>
      </c>
      <c r="AT166" s="15"/>
      <c r="AU166" s="16"/>
      <c r="AV166" s="15"/>
      <c r="AW166" s="16"/>
      <c r="AX166" s="15"/>
      <c r="AY166" s="15"/>
      <c r="AZ166" s="22"/>
      <c r="BA166" s="96"/>
      <c r="BB166" s="23"/>
      <c r="BC166" s="16"/>
      <c r="BD166" s="91"/>
      <c r="BE166" s="24"/>
      <c r="BF166" s="945" t="s">
        <v>910</v>
      </c>
      <c r="BG166" s="544" t="s">
        <v>746</v>
      </c>
    </row>
    <row r="167" spans="1:59" ht="15.75" customHeight="1" x14ac:dyDescent="0.2">
      <c r="A167" s="541" t="s">
        <v>729</v>
      </c>
      <c r="B167" s="29" t="s">
        <v>19</v>
      </c>
      <c r="C167" s="563" t="s">
        <v>741</v>
      </c>
      <c r="D167" s="15"/>
      <c r="E167" s="16"/>
      <c r="F167" s="15"/>
      <c r="G167" s="16"/>
      <c r="H167" s="15"/>
      <c r="I167" s="17"/>
      <c r="J167" s="18">
        <v>1</v>
      </c>
      <c r="K167" s="16">
        <v>14</v>
      </c>
      <c r="L167" s="15">
        <v>1</v>
      </c>
      <c r="M167" s="16">
        <v>14</v>
      </c>
      <c r="N167" s="15">
        <v>3</v>
      </c>
      <c r="O167" s="19" t="s">
        <v>71</v>
      </c>
      <c r="P167" s="18">
        <v>1</v>
      </c>
      <c r="Q167" s="16">
        <v>14</v>
      </c>
      <c r="R167" s="15">
        <v>1</v>
      </c>
      <c r="S167" s="16">
        <v>14</v>
      </c>
      <c r="T167" s="15">
        <v>3</v>
      </c>
      <c r="U167" s="19" t="s">
        <v>71</v>
      </c>
      <c r="V167" s="18">
        <v>1</v>
      </c>
      <c r="W167" s="16">
        <v>14</v>
      </c>
      <c r="X167" s="15">
        <v>1</v>
      </c>
      <c r="Y167" s="16">
        <v>14</v>
      </c>
      <c r="Z167" s="15">
        <v>3</v>
      </c>
      <c r="AA167" s="19" t="s">
        <v>71</v>
      </c>
      <c r="AB167" s="18">
        <v>1</v>
      </c>
      <c r="AC167" s="16">
        <v>14</v>
      </c>
      <c r="AD167" s="15">
        <v>1</v>
      </c>
      <c r="AE167" s="16">
        <v>14</v>
      </c>
      <c r="AF167" s="15">
        <v>3</v>
      </c>
      <c r="AG167" s="19" t="s">
        <v>71</v>
      </c>
      <c r="AH167" s="18">
        <v>1</v>
      </c>
      <c r="AI167" s="16">
        <v>14</v>
      </c>
      <c r="AJ167" s="15">
        <v>1</v>
      </c>
      <c r="AK167" s="16">
        <v>14</v>
      </c>
      <c r="AL167" s="15">
        <v>3</v>
      </c>
      <c r="AM167" s="19" t="s">
        <v>71</v>
      </c>
      <c r="AN167" s="18">
        <v>1</v>
      </c>
      <c r="AO167" s="16">
        <v>14</v>
      </c>
      <c r="AP167" s="15">
        <v>1</v>
      </c>
      <c r="AQ167" s="16">
        <v>14</v>
      </c>
      <c r="AR167" s="15">
        <v>3</v>
      </c>
      <c r="AS167" s="19" t="s">
        <v>71</v>
      </c>
      <c r="AT167" s="15"/>
      <c r="AU167" s="16"/>
      <c r="AV167" s="15"/>
      <c r="AW167" s="16"/>
      <c r="AX167" s="15"/>
      <c r="AY167" s="15"/>
      <c r="AZ167" s="22"/>
      <c r="BA167" s="96"/>
      <c r="BB167" s="23"/>
      <c r="BC167" s="16"/>
      <c r="BD167" s="91"/>
      <c r="BE167" s="24"/>
      <c r="BF167" s="539" t="s">
        <v>334</v>
      </c>
      <c r="BG167" s="539" t="s">
        <v>747</v>
      </c>
    </row>
    <row r="168" spans="1:59" ht="15.75" customHeight="1" x14ac:dyDescent="0.2">
      <c r="A168" s="541" t="s">
        <v>730</v>
      </c>
      <c r="B168" s="29" t="s">
        <v>19</v>
      </c>
      <c r="C168" s="563" t="s">
        <v>742</v>
      </c>
      <c r="D168" s="15"/>
      <c r="E168" s="16"/>
      <c r="F168" s="15"/>
      <c r="G168" s="16"/>
      <c r="H168" s="15"/>
      <c r="I168" s="17"/>
      <c r="J168" s="18"/>
      <c r="K168" s="16"/>
      <c r="L168" s="15"/>
      <c r="M168" s="16"/>
      <c r="N168" s="15"/>
      <c r="O168" s="19"/>
      <c r="P168" s="15"/>
      <c r="Q168" s="16"/>
      <c r="R168" s="15"/>
      <c r="S168" s="16"/>
      <c r="T168" s="15"/>
      <c r="U168" s="17"/>
      <c r="V168" s="18">
        <v>2</v>
      </c>
      <c r="W168" s="16">
        <v>28</v>
      </c>
      <c r="X168" s="15"/>
      <c r="Y168" s="16"/>
      <c r="Z168" s="15">
        <v>3</v>
      </c>
      <c r="AA168" s="549" t="s">
        <v>71</v>
      </c>
      <c r="AB168" s="15"/>
      <c r="AC168" s="16"/>
      <c r="AD168" s="15"/>
      <c r="AE168" s="16"/>
      <c r="AF168" s="15"/>
      <c r="AG168" s="549"/>
      <c r="AH168" s="15">
        <v>2</v>
      </c>
      <c r="AI168" s="16">
        <v>28</v>
      </c>
      <c r="AJ168" s="15"/>
      <c r="AK168" s="16"/>
      <c r="AL168" s="15">
        <v>3</v>
      </c>
      <c r="AM168" s="19" t="s">
        <v>71</v>
      </c>
      <c r="AN168" s="18"/>
      <c r="AO168" s="16"/>
      <c r="AP168" s="20"/>
      <c r="AQ168" s="16"/>
      <c r="AR168" s="20"/>
      <c r="AS168" s="437"/>
      <c r="AT168" s="15"/>
      <c r="AU168" s="16"/>
      <c r="AV168" s="15"/>
      <c r="AW168" s="16"/>
      <c r="AX168" s="15"/>
      <c r="AY168" s="19"/>
      <c r="AZ168" s="22"/>
      <c r="BA168" s="96"/>
      <c r="BB168" s="23"/>
      <c r="BC168" s="16"/>
      <c r="BD168" s="91"/>
      <c r="BE168" s="24"/>
      <c r="BF168" s="539" t="s">
        <v>334</v>
      </c>
      <c r="BG168" s="539" t="s">
        <v>386</v>
      </c>
    </row>
    <row r="169" spans="1:59" ht="15.75" customHeight="1" x14ac:dyDescent="0.2">
      <c r="A169" s="541" t="s">
        <v>731</v>
      </c>
      <c r="B169" s="29" t="s">
        <v>19</v>
      </c>
      <c r="C169" s="563" t="s">
        <v>743</v>
      </c>
      <c r="D169" s="15"/>
      <c r="E169" s="16"/>
      <c r="F169" s="15"/>
      <c r="G169" s="16"/>
      <c r="H169" s="15"/>
      <c r="I169" s="17"/>
      <c r="J169" s="18"/>
      <c r="K169" s="16"/>
      <c r="L169" s="15"/>
      <c r="M169" s="16"/>
      <c r="N169" s="15"/>
      <c r="O169" s="19"/>
      <c r="P169" s="15"/>
      <c r="Q169" s="16"/>
      <c r="R169" s="15"/>
      <c r="S169" s="16"/>
      <c r="T169" s="15"/>
      <c r="U169" s="17"/>
      <c r="V169" s="18">
        <v>1</v>
      </c>
      <c r="W169" s="16">
        <v>14</v>
      </c>
      <c r="X169" s="15">
        <v>1</v>
      </c>
      <c r="Y169" s="16">
        <v>14</v>
      </c>
      <c r="Z169" s="15">
        <v>3</v>
      </c>
      <c r="AA169" s="549" t="s">
        <v>71</v>
      </c>
      <c r="AB169" s="15"/>
      <c r="AC169" s="16"/>
      <c r="AD169" s="15"/>
      <c r="AE169" s="16"/>
      <c r="AF169" s="15"/>
      <c r="AG169" s="549"/>
      <c r="AH169" s="15"/>
      <c r="AI169" s="16"/>
      <c r="AJ169" s="15"/>
      <c r="AK169" s="16"/>
      <c r="AL169" s="15"/>
      <c r="AM169" s="19"/>
      <c r="AN169" s="18"/>
      <c r="AO169" s="16"/>
      <c r="AP169" s="20"/>
      <c r="AQ169" s="16"/>
      <c r="AR169" s="20"/>
      <c r="AS169" s="437"/>
      <c r="AT169" s="15"/>
      <c r="AU169" s="16"/>
      <c r="AV169" s="15"/>
      <c r="AW169" s="16"/>
      <c r="AX169" s="15"/>
      <c r="AY169" s="15"/>
      <c r="AZ169" s="22"/>
      <c r="BA169" s="96"/>
      <c r="BB169" s="23"/>
      <c r="BC169" s="16"/>
      <c r="BD169" s="91"/>
      <c r="BE169" s="24"/>
      <c r="BF169" s="539" t="s">
        <v>334</v>
      </c>
      <c r="BG169" s="539" t="s">
        <v>748</v>
      </c>
    </row>
    <row r="170" spans="1:59" ht="15.75" customHeight="1" x14ac:dyDescent="0.2">
      <c r="A170" s="541" t="s">
        <v>732</v>
      </c>
      <c r="B170" s="29" t="s">
        <v>19</v>
      </c>
      <c r="C170" s="563" t="s">
        <v>744</v>
      </c>
      <c r="D170" s="15"/>
      <c r="E170" s="16"/>
      <c r="F170" s="15"/>
      <c r="G170" s="16"/>
      <c r="H170" s="15"/>
      <c r="I170" s="17"/>
      <c r="J170" s="18"/>
      <c r="K170" s="16"/>
      <c r="L170" s="15"/>
      <c r="M170" s="16"/>
      <c r="N170" s="15"/>
      <c r="O170" s="19"/>
      <c r="P170" s="15"/>
      <c r="Q170" s="16"/>
      <c r="R170" s="15"/>
      <c r="S170" s="16"/>
      <c r="T170" s="15"/>
      <c r="U170" s="17"/>
      <c r="V170" s="18"/>
      <c r="W170" s="16"/>
      <c r="X170" s="15"/>
      <c r="Y170" s="16"/>
      <c r="Z170" s="15"/>
      <c r="AA170" s="549"/>
      <c r="AB170" s="15"/>
      <c r="AC170" s="16"/>
      <c r="AD170" s="15">
        <v>2</v>
      </c>
      <c r="AE170" s="16">
        <v>28</v>
      </c>
      <c r="AF170" s="15">
        <v>3</v>
      </c>
      <c r="AG170" s="549" t="s">
        <v>71</v>
      </c>
      <c r="AH170" s="15"/>
      <c r="AI170" s="16"/>
      <c r="AJ170" s="15">
        <v>2</v>
      </c>
      <c r="AK170" s="16">
        <v>28</v>
      </c>
      <c r="AL170" s="15">
        <v>3</v>
      </c>
      <c r="AM170" s="549" t="s">
        <v>71</v>
      </c>
      <c r="AN170" s="15"/>
      <c r="AO170" s="16"/>
      <c r="AP170" s="15">
        <v>2</v>
      </c>
      <c r="AQ170" s="16">
        <v>28</v>
      </c>
      <c r="AR170" s="15">
        <v>3</v>
      </c>
      <c r="AS170" s="549" t="s">
        <v>71</v>
      </c>
      <c r="AT170" s="15"/>
      <c r="AU170" s="16"/>
      <c r="AV170" s="15"/>
      <c r="AW170" s="16"/>
      <c r="AX170" s="15"/>
      <c r="AY170" s="15"/>
      <c r="AZ170" s="22"/>
      <c r="BA170" s="96"/>
      <c r="BB170" s="23"/>
      <c r="BC170" s="16"/>
      <c r="BD170" s="91"/>
      <c r="BE170" s="24"/>
      <c r="BF170" s="945" t="s">
        <v>910</v>
      </c>
      <c r="BG170" s="539" t="s">
        <v>380</v>
      </c>
    </row>
    <row r="171" spans="1:59" ht="15.75" customHeight="1" x14ac:dyDescent="0.2">
      <c r="A171" s="541" t="s">
        <v>761</v>
      </c>
      <c r="B171" s="29" t="s">
        <v>19</v>
      </c>
      <c r="C171" s="563" t="s">
        <v>762</v>
      </c>
      <c r="D171" s="15"/>
      <c r="E171" s="16"/>
      <c r="F171" s="15"/>
      <c r="G171" s="16"/>
      <c r="H171" s="15"/>
      <c r="I171" s="17"/>
      <c r="J171" s="18"/>
      <c r="K171" s="16"/>
      <c r="L171" s="15"/>
      <c r="M171" s="16"/>
      <c r="N171" s="15"/>
      <c r="O171" s="19"/>
      <c r="P171" s="15">
        <v>1</v>
      </c>
      <c r="Q171" s="16">
        <v>14</v>
      </c>
      <c r="R171" s="15">
        <v>1</v>
      </c>
      <c r="S171" s="16">
        <v>14</v>
      </c>
      <c r="T171" s="15">
        <v>3</v>
      </c>
      <c r="U171" s="17" t="s">
        <v>88</v>
      </c>
      <c r="V171" s="577">
        <v>1</v>
      </c>
      <c r="W171" s="16">
        <v>14</v>
      </c>
      <c r="X171" s="15">
        <v>1</v>
      </c>
      <c r="Y171" s="16">
        <v>14</v>
      </c>
      <c r="Z171" s="15">
        <v>3</v>
      </c>
      <c r="AA171" s="17" t="s">
        <v>88</v>
      </c>
      <c r="AB171" s="577">
        <v>1</v>
      </c>
      <c r="AC171" s="16">
        <v>14</v>
      </c>
      <c r="AD171" s="15">
        <v>1</v>
      </c>
      <c r="AE171" s="16">
        <v>14</v>
      </c>
      <c r="AF171" s="15">
        <v>3</v>
      </c>
      <c r="AG171" s="437" t="s">
        <v>88</v>
      </c>
      <c r="AH171" s="15"/>
      <c r="AI171" s="16"/>
      <c r="AJ171" s="15"/>
      <c r="AK171" s="16"/>
      <c r="AL171" s="15"/>
      <c r="AM171" s="17"/>
      <c r="AN171" s="577"/>
      <c r="AO171" s="16"/>
      <c r="AP171" s="20"/>
      <c r="AQ171" s="16"/>
      <c r="AR171" s="20"/>
      <c r="AS171" s="437"/>
      <c r="AT171" s="15"/>
      <c r="AU171" s="16"/>
      <c r="AV171" s="15"/>
      <c r="AW171" s="16"/>
      <c r="AX171" s="15"/>
      <c r="AY171" s="15"/>
      <c r="AZ171" s="22"/>
      <c r="BA171" s="96"/>
      <c r="BB171" s="23"/>
      <c r="BC171" s="16"/>
      <c r="BD171" s="91"/>
      <c r="BE171" s="24"/>
      <c r="BF171" s="544" t="s">
        <v>793</v>
      </c>
      <c r="BG171" s="539" t="s">
        <v>794</v>
      </c>
    </row>
    <row r="172" spans="1:59" ht="15.75" customHeight="1" x14ac:dyDescent="0.2">
      <c r="A172" s="541" t="s">
        <v>479</v>
      </c>
      <c r="B172" s="29" t="s">
        <v>19</v>
      </c>
      <c r="C172" s="563" t="s">
        <v>764</v>
      </c>
      <c r="D172" s="15"/>
      <c r="E172" s="16"/>
      <c r="F172" s="15"/>
      <c r="G172" s="16"/>
      <c r="H172" s="15"/>
      <c r="I172" s="17"/>
      <c r="J172" s="18"/>
      <c r="K172" s="16"/>
      <c r="L172" s="15"/>
      <c r="M172" s="16"/>
      <c r="N172" s="15"/>
      <c r="O172" s="19"/>
      <c r="P172" s="15"/>
      <c r="Q172" s="16"/>
      <c r="R172" s="15"/>
      <c r="S172" s="16"/>
      <c r="T172" s="15"/>
      <c r="U172" s="437"/>
      <c r="V172" s="15"/>
      <c r="W172" s="16"/>
      <c r="X172" s="15"/>
      <c r="Y172" s="16"/>
      <c r="Z172" s="15"/>
      <c r="AA172" s="437"/>
      <c r="AB172" s="15"/>
      <c r="AC172" s="16"/>
      <c r="AD172" s="15"/>
      <c r="AE172" s="16"/>
      <c r="AF172" s="15"/>
      <c r="AG172" s="437"/>
      <c r="AH172" s="15"/>
      <c r="AI172" s="16"/>
      <c r="AJ172" s="15"/>
      <c r="AK172" s="16"/>
      <c r="AL172" s="15"/>
      <c r="AM172" s="437"/>
      <c r="AN172" s="15">
        <v>2</v>
      </c>
      <c r="AO172" s="16">
        <v>28</v>
      </c>
      <c r="AP172" s="15"/>
      <c r="AQ172" s="16"/>
      <c r="AR172" s="15">
        <v>3</v>
      </c>
      <c r="AS172" s="437" t="s">
        <v>71</v>
      </c>
      <c r="AT172" s="15"/>
      <c r="AU172" s="16"/>
      <c r="AV172" s="15"/>
      <c r="AW172" s="16"/>
      <c r="AX172" s="15"/>
      <c r="AY172" s="17"/>
      <c r="AZ172" s="22"/>
      <c r="BA172" s="96"/>
      <c r="BB172" s="23"/>
      <c r="BC172" s="16"/>
      <c r="BD172" s="91"/>
      <c r="BE172" s="24"/>
      <c r="BF172" s="943" t="s">
        <v>906</v>
      </c>
      <c r="BG172" s="539" t="s">
        <v>792</v>
      </c>
    </row>
    <row r="173" spans="1:59" ht="15.75" customHeight="1" x14ac:dyDescent="0.2">
      <c r="A173" s="541" t="s">
        <v>763</v>
      </c>
      <c r="B173" s="29" t="s">
        <v>19</v>
      </c>
      <c r="C173" s="563" t="s">
        <v>765</v>
      </c>
      <c r="D173" s="15"/>
      <c r="E173" s="16"/>
      <c r="F173" s="15"/>
      <c r="G173" s="16"/>
      <c r="H173" s="15"/>
      <c r="I173" s="17"/>
      <c r="J173" s="18"/>
      <c r="K173" s="16"/>
      <c r="L173" s="15"/>
      <c r="M173" s="16"/>
      <c r="N173" s="15"/>
      <c r="O173" s="19"/>
      <c r="P173" s="15"/>
      <c r="Q173" s="16"/>
      <c r="R173" s="15"/>
      <c r="S173" s="16"/>
      <c r="T173" s="15"/>
      <c r="U173" s="437"/>
      <c r="V173" s="15"/>
      <c r="W173" s="16"/>
      <c r="X173" s="15"/>
      <c r="Y173" s="16"/>
      <c r="Z173" s="15"/>
      <c r="AA173" s="437"/>
      <c r="AB173" s="15"/>
      <c r="AC173" s="16">
        <v>6</v>
      </c>
      <c r="AD173" s="15">
        <v>2</v>
      </c>
      <c r="AE173" s="16">
        <v>22</v>
      </c>
      <c r="AF173" s="15">
        <v>3</v>
      </c>
      <c r="AG173" s="437" t="s">
        <v>71</v>
      </c>
      <c r="AH173" s="15"/>
      <c r="AI173" s="16"/>
      <c r="AJ173" s="15"/>
      <c r="AK173" s="16"/>
      <c r="AL173" s="15"/>
      <c r="AM173" s="437"/>
      <c r="AN173" s="15"/>
      <c r="AO173" s="16"/>
      <c r="AP173" s="15"/>
      <c r="AQ173" s="16"/>
      <c r="AR173" s="15"/>
      <c r="AS173" s="437"/>
      <c r="AT173" s="15"/>
      <c r="AU173" s="16"/>
      <c r="AV173" s="15"/>
      <c r="AW173" s="16"/>
      <c r="AX173" s="15"/>
      <c r="AY173" s="17"/>
      <c r="AZ173" s="22"/>
      <c r="BA173" s="96"/>
      <c r="BB173" s="23"/>
      <c r="BC173" s="16"/>
      <c r="BD173" s="91"/>
      <c r="BE173" s="24"/>
      <c r="BF173" s="539" t="s">
        <v>829</v>
      </c>
      <c r="BG173" s="539" t="s">
        <v>618</v>
      </c>
    </row>
    <row r="174" spans="1:59" ht="15.75" customHeight="1" x14ac:dyDescent="0.2">
      <c r="A174" s="541" t="s">
        <v>766</v>
      </c>
      <c r="B174" s="440" t="s">
        <v>19</v>
      </c>
      <c r="C174" s="563" t="s">
        <v>767</v>
      </c>
      <c r="D174" s="15"/>
      <c r="E174" s="16"/>
      <c r="F174" s="15"/>
      <c r="G174" s="16"/>
      <c r="H174" s="15"/>
      <c r="I174" s="17"/>
      <c r="J174" s="18"/>
      <c r="K174" s="16"/>
      <c r="L174" s="15"/>
      <c r="M174" s="16"/>
      <c r="N174" s="15"/>
      <c r="O174" s="19"/>
      <c r="P174" s="15"/>
      <c r="Q174" s="16"/>
      <c r="R174" s="15"/>
      <c r="S174" s="16"/>
      <c r="T174" s="15"/>
      <c r="U174" s="437"/>
      <c r="V174" s="15">
        <v>1</v>
      </c>
      <c r="W174" s="16">
        <v>14</v>
      </c>
      <c r="X174" s="15">
        <v>1</v>
      </c>
      <c r="Y174" s="16">
        <v>14</v>
      </c>
      <c r="Z174" s="15">
        <v>3</v>
      </c>
      <c r="AA174" s="437" t="s">
        <v>69</v>
      </c>
      <c r="AB174" s="15"/>
      <c r="AC174" s="16"/>
      <c r="AD174" s="15"/>
      <c r="AE174" s="16"/>
      <c r="AF174" s="15"/>
      <c r="AG174" s="437"/>
      <c r="AH174" s="15">
        <v>1</v>
      </c>
      <c r="AI174" s="16">
        <v>14</v>
      </c>
      <c r="AJ174" s="15">
        <v>1</v>
      </c>
      <c r="AK174" s="16">
        <v>14</v>
      </c>
      <c r="AL174" s="15">
        <v>3</v>
      </c>
      <c r="AM174" s="437" t="s">
        <v>69</v>
      </c>
      <c r="AN174" s="15"/>
      <c r="AO174" s="16"/>
      <c r="AP174" s="20"/>
      <c r="AQ174" s="16"/>
      <c r="AR174" s="20"/>
      <c r="AS174" s="437"/>
      <c r="AT174" s="15"/>
      <c r="AU174" s="16"/>
      <c r="AV174" s="15"/>
      <c r="AW174" s="16"/>
      <c r="AX174" s="15"/>
      <c r="AY174" s="15"/>
      <c r="AZ174" s="22"/>
      <c r="BA174" s="96"/>
      <c r="BB174" s="23"/>
      <c r="BC174" s="16"/>
      <c r="BD174" s="91"/>
      <c r="BE174" s="24"/>
      <c r="BF174" s="539" t="s">
        <v>333</v>
      </c>
      <c r="BG174" s="539" t="s">
        <v>795</v>
      </c>
    </row>
    <row r="175" spans="1:59" ht="15.75" customHeight="1" x14ac:dyDescent="0.2">
      <c r="A175" s="541" t="s">
        <v>471</v>
      </c>
      <c r="B175" s="29" t="s">
        <v>19</v>
      </c>
      <c r="C175" s="563" t="s">
        <v>770</v>
      </c>
      <c r="D175" s="15"/>
      <c r="E175" s="16"/>
      <c r="F175" s="15"/>
      <c r="G175" s="16"/>
      <c r="H175" s="15"/>
      <c r="I175" s="17"/>
      <c r="J175" s="577">
        <v>1</v>
      </c>
      <c r="K175" s="16">
        <v>14</v>
      </c>
      <c r="L175" s="15">
        <v>1</v>
      </c>
      <c r="M175" s="16">
        <v>14</v>
      </c>
      <c r="N175" s="15">
        <v>3</v>
      </c>
      <c r="O175" s="437" t="s">
        <v>88</v>
      </c>
      <c r="P175" s="15"/>
      <c r="Q175" s="16"/>
      <c r="R175" s="15"/>
      <c r="S175" s="16"/>
      <c r="T175" s="15"/>
      <c r="U175" s="437"/>
      <c r="V175" s="15">
        <v>1</v>
      </c>
      <c r="W175" s="16">
        <v>14</v>
      </c>
      <c r="X175" s="15">
        <v>1</v>
      </c>
      <c r="Y175" s="16">
        <v>14</v>
      </c>
      <c r="Z175" s="15">
        <v>3</v>
      </c>
      <c r="AA175" s="437" t="s">
        <v>88</v>
      </c>
      <c r="AB175" s="15"/>
      <c r="AC175" s="16"/>
      <c r="AD175" s="15"/>
      <c r="AE175" s="16"/>
      <c r="AF175" s="15"/>
      <c r="AG175" s="437"/>
      <c r="AH175" s="15">
        <v>1</v>
      </c>
      <c r="AI175" s="16">
        <v>14</v>
      </c>
      <c r="AJ175" s="15">
        <v>1</v>
      </c>
      <c r="AK175" s="16">
        <v>14</v>
      </c>
      <c r="AL175" s="15">
        <v>3</v>
      </c>
      <c r="AM175" s="437" t="s">
        <v>88</v>
      </c>
      <c r="AN175" s="15"/>
      <c r="AO175" s="16"/>
      <c r="AP175" s="15"/>
      <c r="AQ175" s="16"/>
      <c r="AR175" s="15"/>
      <c r="AS175" s="437"/>
      <c r="AT175" s="15"/>
      <c r="AU175" s="16"/>
      <c r="AV175" s="15"/>
      <c r="AW175" s="16"/>
      <c r="AX175" s="15"/>
      <c r="AY175" s="17"/>
      <c r="AZ175" s="22"/>
      <c r="BA175" s="96"/>
      <c r="BB175" s="23"/>
      <c r="BC175" s="16"/>
      <c r="BD175" s="91"/>
      <c r="BE175" s="24"/>
      <c r="BF175" s="545" t="s">
        <v>797</v>
      </c>
      <c r="BG175" s="545" t="s">
        <v>800</v>
      </c>
    </row>
    <row r="176" spans="1:59" ht="15.75" customHeight="1" x14ac:dyDescent="0.2">
      <c r="A176" s="541" t="s">
        <v>768</v>
      </c>
      <c r="B176" s="29" t="s">
        <v>19</v>
      </c>
      <c r="C176" s="563" t="s">
        <v>771</v>
      </c>
      <c r="D176" s="15"/>
      <c r="E176" s="16"/>
      <c r="F176" s="15"/>
      <c r="G176" s="16"/>
      <c r="H176" s="15"/>
      <c r="I176" s="17"/>
      <c r="J176" s="18"/>
      <c r="K176" s="16"/>
      <c r="L176" s="15"/>
      <c r="M176" s="16"/>
      <c r="N176" s="15"/>
      <c r="O176" s="19"/>
      <c r="P176" s="15">
        <v>1</v>
      </c>
      <c r="Q176" s="16">
        <v>14</v>
      </c>
      <c r="R176" s="15">
        <v>1</v>
      </c>
      <c r="S176" s="16">
        <v>14</v>
      </c>
      <c r="T176" s="15">
        <v>3</v>
      </c>
      <c r="U176" s="437" t="s">
        <v>15</v>
      </c>
      <c r="V176" s="15">
        <v>1</v>
      </c>
      <c r="W176" s="16">
        <v>14</v>
      </c>
      <c r="X176" s="15">
        <v>1</v>
      </c>
      <c r="Y176" s="16">
        <v>14</v>
      </c>
      <c r="Z176" s="15">
        <v>3</v>
      </c>
      <c r="AA176" s="437" t="s">
        <v>15</v>
      </c>
      <c r="AB176" s="15">
        <v>1</v>
      </c>
      <c r="AC176" s="16">
        <v>14</v>
      </c>
      <c r="AD176" s="15">
        <v>1</v>
      </c>
      <c r="AE176" s="16">
        <v>14</v>
      </c>
      <c r="AF176" s="15">
        <v>3</v>
      </c>
      <c r="AG176" s="437" t="s">
        <v>15</v>
      </c>
      <c r="AH176" s="15">
        <v>1</v>
      </c>
      <c r="AI176" s="16">
        <v>14</v>
      </c>
      <c r="AJ176" s="15">
        <v>1</v>
      </c>
      <c r="AK176" s="16">
        <v>14</v>
      </c>
      <c r="AL176" s="15">
        <v>3</v>
      </c>
      <c r="AM176" s="437" t="s">
        <v>15</v>
      </c>
      <c r="AN176" s="15">
        <v>1</v>
      </c>
      <c r="AO176" s="16">
        <v>14</v>
      </c>
      <c r="AP176" s="15">
        <v>1</v>
      </c>
      <c r="AQ176" s="16">
        <v>14</v>
      </c>
      <c r="AR176" s="15">
        <v>3</v>
      </c>
      <c r="AS176" s="437" t="s">
        <v>15</v>
      </c>
      <c r="AT176" s="15"/>
      <c r="AU176" s="16"/>
      <c r="AV176" s="15"/>
      <c r="AW176" s="16"/>
      <c r="AX176" s="15"/>
      <c r="AY176" s="17"/>
      <c r="AZ176" s="22"/>
      <c r="BA176" s="96"/>
      <c r="BB176" s="23"/>
      <c r="BC176" s="16"/>
      <c r="BD176" s="91"/>
      <c r="BE176" s="24"/>
      <c r="BF176" s="545" t="s">
        <v>797</v>
      </c>
      <c r="BG176" s="545" t="s">
        <v>821</v>
      </c>
    </row>
    <row r="177" spans="1:59" ht="15.75" customHeight="1" x14ac:dyDescent="0.2">
      <c r="A177" s="541" t="s">
        <v>769</v>
      </c>
      <c r="B177" s="29" t="s">
        <v>19</v>
      </c>
      <c r="C177" s="563" t="s">
        <v>772</v>
      </c>
      <c r="D177" s="15"/>
      <c r="E177" s="16"/>
      <c r="F177" s="15"/>
      <c r="G177" s="16"/>
      <c r="H177" s="15"/>
      <c r="I177" s="17"/>
      <c r="J177" s="18"/>
      <c r="K177" s="16"/>
      <c r="L177" s="15"/>
      <c r="M177" s="16"/>
      <c r="N177" s="15"/>
      <c r="O177" s="19"/>
      <c r="P177" s="15">
        <v>1</v>
      </c>
      <c r="Q177" s="16">
        <v>14</v>
      </c>
      <c r="R177" s="15">
        <v>1</v>
      </c>
      <c r="S177" s="16">
        <v>14</v>
      </c>
      <c r="T177" s="15">
        <v>3</v>
      </c>
      <c r="U177" s="437" t="s">
        <v>69</v>
      </c>
      <c r="V177" s="15"/>
      <c r="W177" s="16"/>
      <c r="X177" s="15"/>
      <c r="Y177" s="16"/>
      <c r="Z177" s="15"/>
      <c r="AA177" s="437"/>
      <c r="AB177" s="15">
        <v>1</v>
      </c>
      <c r="AC177" s="16">
        <v>14</v>
      </c>
      <c r="AD177" s="15">
        <v>1</v>
      </c>
      <c r="AE177" s="16">
        <v>14</v>
      </c>
      <c r="AF177" s="15">
        <v>3</v>
      </c>
      <c r="AG177" s="437" t="s">
        <v>69</v>
      </c>
      <c r="AH177" s="15"/>
      <c r="AI177" s="16"/>
      <c r="AJ177" s="15"/>
      <c r="AK177" s="16"/>
      <c r="AL177" s="15"/>
      <c r="AM177" s="437"/>
      <c r="AN177" s="15">
        <v>1</v>
      </c>
      <c r="AO177" s="16">
        <v>14</v>
      </c>
      <c r="AP177" s="15">
        <v>1</v>
      </c>
      <c r="AQ177" s="16">
        <v>14</v>
      </c>
      <c r="AR177" s="15">
        <v>3</v>
      </c>
      <c r="AS177" s="437" t="s">
        <v>69</v>
      </c>
      <c r="AT177" s="15"/>
      <c r="AU177" s="16"/>
      <c r="AV177" s="15"/>
      <c r="AW177" s="16"/>
      <c r="AX177" s="15"/>
      <c r="AY177" s="17"/>
      <c r="AZ177" s="22"/>
      <c r="BA177" s="96"/>
      <c r="BB177" s="23"/>
      <c r="BC177" s="16"/>
      <c r="BD177" s="91"/>
      <c r="BE177" s="24"/>
      <c r="BF177" s="539" t="s">
        <v>797</v>
      </c>
      <c r="BG177" s="539" t="s">
        <v>798</v>
      </c>
    </row>
    <row r="178" spans="1:59" ht="15.75" customHeight="1" x14ac:dyDescent="0.2">
      <c r="A178" s="541" t="s">
        <v>773</v>
      </c>
      <c r="B178" s="29" t="s">
        <v>19</v>
      </c>
      <c r="C178" s="563" t="s">
        <v>775</v>
      </c>
      <c r="D178" s="15"/>
      <c r="E178" s="16"/>
      <c r="F178" s="15"/>
      <c r="G178" s="16"/>
      <c r="H178" s="15"/>
      <c r="I178" s="17"/>
      <c r="J178" s="18">
        <v>2</v>
      </c>
      <c r="K178" s="16">
        <v>20</v>
      </c>
      <c r="L178" s="15"/>
      <c r="M178" s="16">
        <v>8</v>
      </c>
      <c r="N178" s="15">
        <v>3</v>
      </c>
      <c r="O178" s="19" t="s">
        <v>88</v>
      </c>
      <c r="P178" s="15"/>
      <c r="Q178" s="16"/>
      <c r="R178" s="15"/>
      <c r="S178" s="16"/>
      <c r="T178" s="15"/>
      <c r="U178" s="17"/>
      <c r="V178" s="18">
        <v>2</v>
      </c>
      <c r="W178" s="16">
        <v>20</v>
      </c>
      <c r="X178" s="15"/>
      <c r="Y178" s="16">
        <v>8</v>
      </c>
      <c r="Z178" s="15">
        <v>3</v>
      </c>
      <c r="AA178" s="19" t="s">
        <v>88</v>
      </c>
      <c r="AB178" s="15"/>
      <c r="AC178" s="16"/>
      <c r="AD178" s="15"/>
      <c r="AE178" s="16"/>
      <c r="AF178" s="15"/>
      <c r="AG178" s="549"/>
      <c r="AH178" s="18">
        <v>2</v>
      </c>
      <c r="AI178" s="16">
        <v>20</v>
      </c>
      <c r="AJ178" s="15"/>
      <c r="AK178" s="16">
        <v>8</v>
      </c>
      <c r="AL178" s="15">
        <v>3</v>
      </c>
      <c r="AM178" s="19" t="s">
        <v>88</v>
      </c>
      <c r="AN178" s="15"/>
      <c r="AO178" s="16"/>
      <c r="AP178" s="20"/>
      <c r="AQ178" s="16"/>
      <c r="AR178" s="20"/>
      <c r="AS178" s="437"/>
      <c r="AT178" s="15"/>
      <c r="AU178" s="16"/>
      <c r="AV178" s="15"/>
      <c r="AW178" s="16"/>
      <c r="AX178" s="15"/>
      <c r="AY178" s="19"/>
      <c r="AZ178" s="22"/>
      <c r="BA178" s="96"/>
      <c r="BB178" s="23"/>
      <c r="BC178" s="16"/>
      <c r="BD178" s="91"/>
      <c r="BE178" s="24"/>
      <c r="BF178" s="539" t="s">
        <v>374</v>
      </c>
      <c r="BG178" s="539" t="s">
        <v>870</v>
      </c>
    </row>
    <row r="179" spans="1:59" ht="15.75" customHeight="1" x14ac:dyDescent="0.2">
      <c r="A179" s="541" t="s">
        <v>774</v>
      </c>
      <c r="B179" s="29" t="s">
        <v>19</v>
      </c>
      <c r="C179" s="563" t="s">
        <v>776</v>
      </c>
      <c r="D179" s="15"/>
      <c r="E179" s="16"/>
      <c r="F179" s="15"/>
      <c r="G179" s="16"/>
      <c r="H179" s="15"/>
      <c r="I179" s="17"/>
      <c r="J179" s="18"/>
      <c r="K179" s="16"/>
      <c r="L179" s="15"/>
      <c r="M179" s="16"/>
      <c r="N179" s="15"/>
      <c r="O179" s="19"/>
      <c r="P179" s="15"/>
      <c r="Q179" s="16"/>
      <c r="R179" s="15"/>
      <c r="S179" s="16"/>
      <c r="T179" s="15"/>
      <c r="U179" s="17"/>
      <c r="V179" s="18"/>
      <c r="W179" s="16"/>
      <c r="X179" s="15"/>
      <c r="Y179" s="16"/>
      <c r="Z179" s="15"/>
      <c r="AA179" s="549"/>
      <c r="AB179" s="15"/>
      <c r="AC179" s="16">
        <v>8</v>
      </c>
      <c r="AD179" s="15">
        <v>2</v>
      </c>
      <c r="AE179" s="16">
        <v>20</v>
      </c>
      <c r="AF179" s="15">
        <v>3</v>
      </c>
      <c r="AG179" s="549" t="s">
        <v>88</v>
      </c>
      <c r="AH179" s="15"/>
      <c r="AI179" s="16">
        <v>8</v>
      </c>
      <c r="AJ179" s="15">
        <v>2</v>
      </c>
      <c r="AK179" s="16">
        <v>20</v>
      </c>
      <c r="AL179" s="15">
        <v>3</v>
      </c>
      <c r="AM179" s="549" t="s">
        <v>88</v>
      </c>
      <c r="AN179" s="15"/>
      <c r="AO179" s="16">
        <v>8</v>
      </c>
      <c r="AP179" s="15">
        <v>2</v>
      </c>
      <c r="AQ179" s="16">
        <v>20</v>
      </c>
      <c r="AR179" s="15">
        <v>3</v>
      </c>
      <c r="AS179" s="549" t="s">
        <v>88</v>
      </c>
      <c r="AT179" s="15"/>
      <c r="AU179" s="16"/>
      <c r="AV179" s="15"/>
      <c r="AW179" s="16"/>
      <c r="AX179" s="15"/>
      <c r="AY179" s="15"/>
      <c r="AZ179" s="22"/>
      <c r="BA179" s="96"/>
      <c r="BB179" s="23"/>
      <c r="BC179" s="16"/>
      <c r="BD179" s="91"/>
      <c r="BE179" s="24"/>
      <c r="BF179" s="539" t="s">
        <v>374</v>
      </c>
      <c r="BG179" s="539" t="s">
        <v>796</v>
      </c>
    </row>
    <row r="180" spans="1:59" ht="15.75" customHeight="1" x14ac:dyDescent="0.2">
      <c r="A180" s="541" t="s">
        <v>777</v>
      </c>
      <c r="B180" s="29" t="s">
        <v>19</v>
      </c>
      <c r="C180" s="563" t="s">
        <v>781</v>
      </c>
      <c r="D180" s="15"/>
      <c r="E180" s="16"/>
      <c r="F180" s="15"/>
      <c r="G180" s="16"/>
      <c r="H180" s="15"/>
      <c r="I180" s="17"/>
      <c r="J180" s="18"/>
      <c r="K180" s="16"/>
      <c r="L180" s="15"/>
      <c r="M180" s="16"/>
      <c r="N180" s="15"/>
      <c r="O180" s="19"/>
      <c r="P180" s="15"/>
      <c r="Q180" s="16"/>
      <c r="R180" s="15"/>
      <c r="S180" s="16"/>
      <c r="T180" s="15"/>
      <c r="U180" s="17"/>
      <c r="V180" s="18"/>
      <c r="W180" s="16"/>
      <c r="X180" s="15"/>
      <c r="Y180" s="16"/>
      <c r="Z180" s="15"/>
      <c r="AA180" s="549"/>
      <c r="AB180" s="15">
        <v>1</v>
      </c>
      <c r="AC180" s="16">
        <v>14</v>
      </c>
      <c r="AD180" s="15">
        <v>1</v>
      </c>
      <c r="AE180" s="16">
        <v>14</v>
      </c>
      <c r="AF180" s="15">
        <v>3</v>
      </c>
      <c r="AG180" s="549" t="s">
        <v>69</v>
      </c>
      <c r="AH180" s="15">
        <v>1</v>
      </c>
      <c r="AI180" s="16">
        <v>14</v>
      </c>
      <c r="AJ180" s="15">
        <v>1</v>
      </c>
      <c r="AK180" s="16">
        <v>14</v>
      </c>
      <c r="AL180" s="15">
        <v>3</v>
      </c>
      <c r="AM180" s="549" t="s">
        <v>69</v>
      </c>
      <c r="AN180" s="15">
        <v>1</v>
      </c>
      <c r="AO180" s="16">
        <v>14</v>
      </c>
      <c r="AP180" s="15">
        <v>1</v>
      </c>
      <c r="AQ180" s="16">
        <v>14</v>
      </c>
      <c r="AR180" s="15">
        <v>3</v>
      </c>
      <c r="AS180" s="549" t="s">
        <v>69</v>
      </c>
      <c r="AT180" s="15"/>
      <c r="AU180" s="16"/>
      <c r="AV180" s="15"/>
      <c r="AW180" s="16"/>
      <c r="AX180" s="15"/>
      <c r="AY180" s="15"/>
      <c r="AZ180" s="22"/>
      <c r="BA180" s="96"/>
      <c r="BB180" s="23"/>
      <c r="BC180" s="16"/>
      <c r="BD180" s="91"/>
      <c r="BE180" s="24"/>
      <c r="BF180" s="539" t="s">
        <v>389</v>
      </c>
      <c r="BG180" s="945" t="s">
        <v>799</v>
      </c>
    </row>
    <row r="181" spans="1:59" ht="15.75" customHeight="1" x14ac:dyDescent="0.2">
      <c r="A181" s="541" t="s">
        <v>778</v>
      </c>
      <c r="B181" s="29" t="s">
        <v>19</v>
      </c>
      <c r="C181" s="563" t="s">
        <v>782</v>
      </c>
      <c r="D181" s="15"/>
      <c r="E181" s="16"/>
      <c r="F181" s="15"/>
      <c r="G181" s="16"/>
      <c r="H181" s="15"/>
      <c r="I181" s="17"/>
      <c r="J181" s="18"/>
      <c r="K181" s="16"/>
      <c r="L181" s="15"/>
      <c r="M181" s="16"/>
      <c r="N181" s="15"/>
      <c r="O181" s="19"/>
      <c r="P181" s="15"/>
      <c r="Q181" s="16"/>
      <c r="R181" s="15"/>
      <c r="S181" s="16"/>
      <c r="T181" s="15"/>
      <c r="U181" s="17"/>
      <c r="V181" s="18"/>
      <c r="W181" s="16"/>
      <c r="X181" s="15"/>
      <c r="Y181" s="16"/>
      <c r="Z181" s="15"/>
      <c r="AA181" s="549"/>
      <c r="AB181" s="15">
        <v>2</v>
      </c>
      <c r="AC181" s="16">
        <v>28</v>
      </c>
      <c r="AD181" s="15"/>
      <c r="AE181" s="16"/>
      <c r="AF181" s="15">
        <v>3</v>
      </c>
      <c r="AG181" s="549" t="s">
        <v>69</v>
      </c>
      <c r="AH181" s="15">
        <v>2</v>
      </c>
      <c r="AI181" s="16">
        <v>28</v>
      </c>
      <c r="AJ181" s="15"/>
      <c r="AK181" s="16"/>
      <c r="AL181" s="15">
        <v>3</v>
      </c>
      <c r="AM181" s="549" t="s">
        <v>69</v>
      </c>
      <c r="AN181" s="15">
        <v>2</v>
      </c>
      <c r="AO181" s="16">
        <v>28</v>
      </c>
      <c r="AP181" s="20"/>
      <c r="AQ181" s="16"/>
      <c r="AR181" s="20">
        <v>3</v>
      </c>
      <c r="AS181" s="437" t="s">
        <v>69</v>
      </c>
      <c r="AT181" s="15"/>
      <c r="AU181" s="16"/>
      <c r="AV181" s="15"/>
      <c r="AW181" s="16"/>
      <c r="AX181" s="15"/>
      <c r="AY181" s="15"/>
      <c r="AZ181" s="22"/>
      <c r="BA181" s="96"/>
      <c r="BB181" s="23"/>
      <c r="BC181" s="16"/>
      <c r="BD181" s="91"/>
      <c r="BE181" s="24"/>
      <c r="BF181" s="539" t="s">
        <v>389</v>
      </c>
      <c r="BG181" s="539" t="s">
        <v>359</v>
      </c>
    </row>
    <row r="182" spans="1:59" ht="15.75" customHeight="1" x14ac:dyDescent="0.2">
      <c r="A182" s="541" t="s">
        <v>779</v>
      </c>
      <c r="B182" s="440" t="s">
        <v>19</v>
      </c>
      <c r="C182" s="563" t="s">
        <v>783</v>
      </c>
      <c r="D182" s="15"/>
      <c r="E182" s="16"/>
      <c r="F182" s="15"/>
      <c r="G182" s="16"/>
      <c r="H182" s="15"/>
      <c r="I182" s="17"/>
      <c r="J182" s="18"/>
      <c r="K182" s="16"/>
      <c r="L182" s="15"/>
      <c r="M182" s="16"/>
      <c r="N182" s="15"/>
      <c r="O182" s="19"/>
      <c r="P182" s="15"/>
      <c r="Q182" s="16"/>
      <c r="R182" s="15"/>
      <c r="S182" s="16"/>
      <c r="T182" s="15"/>
      <c r="U182" s="17"/>
      <c r="V182" s="18"/>
      <c r="W182" s="16"/>
      <c r="X182" s="15"/>
      <c r="Y182" s="16"/>
      <c r="Z182" s="15"/>
      <c r="AA182" s="549"/>
      <c r="AB182" s="15"/>
      <c r="AC182" s="16"/>
      <c r="AD182" s="15"/>
      <c r="AE182" s="16"/>
      <c r="AF182" s="15"/>
      <c r="AG182" s="549"/>
      <c r="AH182" s="15">
        <v>2</v>
      </c>
      <c r="AI182" s="16">
        <v>28</v>
      </c>
      <c r="AJ182" s="15"/>
      <c r="AK182" s="16"/>
      <c r="AL182" s="15">
        <v>3</v>
      </c>
      <c r="AM182" s="549" t="s">
        <v>69</v>
      </c>
      <c r="AN182" s="15">
        <v>2</v>
      </c>
      <c r="AO182" s="16">
        <v>28</v>
      </c>
      <c r="AP182" s="20"/>
      <c r="AQ182" s="16"/>
      <c r="AR182" s="20">
        <v>3</v>
      </c>
      <c r="AS182" s="437" t="s">
        <v>69</v>
      </c>
      <c r="AT182" s="15"/>
      <c r="AU182" s="16"/>
      <c r="AV182" s="15"/>
      <c r="AW182" s="16"/>
      <c r="AX182" s="15"/>
      <c r="AY182" s="15"/>
      <c r="AZ182" s="22"/>
      <c r="BA182" s="96"/>
      <c r="BB182" s="23"/>
      <c r="BC182" s="16"/>
      <c r="BD182" s="91"/>
      <c r="BE182" s="24"/>
      <c r="BF182" s="945" t="s">
        <v>911</v>
      </c>
      <c r="BG182" s="539" t="s">
        <v>897</v>
      </c>
    </row>
    <row r="183" spans="1:59" ht="15.75" customHeight="1" x14ac:dyDescent="0.2">
      <c r="A183" s="541" t="s">
        <v>780</v>
      </c>
      <c r="B183" s="440" t="s">
        <v>19</v>
      </c>
      <c r="C183" s="563" t="s">
        <v>784</v>
      </c>
      <c r="D183" s="15"/>
      <c r="E183" s="16"/>
      <c r="F183" s="15"/>
      <c r="G183" s="16"/>
      <c r="H183" s="15"/>
      <c r="I183" s="17"/>
      <c r="J183" s="18"/>
      <c r="K183" s="16"/>
      <c r="L183" s="15"/>
      <c r="M183" s="16"/>
      <c r="N183" s="15"/>
      <c r="O183" s="19"/>
      <c r="P183" s="15"/>
      <c r="Q183" s="16"/>
      <c r="R183" s="15"/>
      <c r="S183" s="16"/>
      <c r="T183" s="15"/>
      <c r="U183" s="17"/>
      <c r="V183" s="18"/>
      <c r="W183" s="16"/>
      <c r="X183" s="15"/>
      <c r="Y183" s="16"/>
      <c r="Z183" s="15"/>
      <c r="AA183" s="549"/>
      <c r="AB183" s="15">
        <v>1</v>
      </c>
      <c r="AC183" s="16">
        <v>14</v>
      </c>
      <c r="AD183" s="15">
        <v>1</v>
      </c>
      <c r="AE183" s="16">
        <v>14</v>
      </c>
      <c r="AF183" s="15">
        <v>3</v>
      </c>
      <c r="AG183" s="549" t="s">
        <v>69</v>
      </c>
      <c r="AH183" s="15">
        <v>1</v>
      </c>
      <c r="AI183" s="16">
        <v>14</v>
      </c>
      <c r="AJ183" s="15">
        <v>1</v>
      </c>
      <c r="AK183" s="16">
        <v>14</v>
      </c>
      <c r="AL183" s="15">
        <v>3</v>
      </c>
      <c r="AM183" s="549" t="s">
        <v>69</v>
      </c>
      <c r="AN183" s="15">
        <v>1</v>
      </c>
      <c r="AO183" s="16">
        <v>14</v>
      </c>
      <c r="AP183" s="15">
        <v>1</v>
      </c>
      <c r="AQ183" s="16">
        <v>14</v>
      </c>
      <c r="AR183" s="15">
        <v>3</v>
      </c>
      <c r="AS183" s="549" t="s">
        <v>69</v>
      </c>
      <c r="AT183" s="15"/>
      <c r="AU183" s="16"/>
      <c r="AV183" s="15"/>
      <c r="AW183" s="16"/>
      <c r="AX183" s="15"/>
      <c r="AY183" s="15"/>
      <c r="AZ183" s="22"/>
      <c r="BA183" s="96"/>
      <c r="BB183" s="23"/>
      <c r="BC183" s="16"/>
      <c r="BD183" s="91"/>
      <c r="BE183" s="24"/>
      <c r="BF183" s="539" t="s">
        <v>389</v>
      </c>
      <c r="BG183" s="539" t="s">
        <v>799</v>
      </c>
    </row>
    <row r="184" spans="1:59" ht="15.75" customHeight="1" x14ac:dyDescent="0.2">
      <c r="A184" s="541" t="s">
        <v>893</v>
      </c>
      <c r="B184" s="810" t="s">
        <v>19</v>
      </c>
      <c r="C184" s="811" t="s">
        <v>894</v>
      </c>
      <c r="D184" s="15"/>
      <c r="E184" s="16"/>
      <c r="F184" s="15"/>
      <c r="G184" s="16"/>
      <c r="H184" s="15"/>
      <c r="I184" s="17"/>
      <c r="J184" s="18"/>
      <c r="K184" s="16"/>
      <c r="L184" s="15"/>
      <c r="M184" s="16"/>
      <c r="N184" s="15"/>
      <c r="O184" s="19"/>
      <c r="P184" s="15"/>
      <c r="Q184" s="16"/>
      <c r="R184" s="15"/>
      <c r="S184" s="16"/>
      <c r="T184" s="15"/>
      <c r="U184" s="17"/>
      <c r="V184" s="18"/>
      <c r="W184" s="16"/>
      <c r="X184" s="15"/>
      <c r="Y184" s="16"/>
      <c r="Z184" s="15"/>
      <c r="AA184" s="549"/>
      <c r="AB184" s="812"/>
      <c r="AC184" s="813" t="str">
        <f t="shared" ref="AC184:AO185" si="186">IF(AB184*14=0,"",AB184*14)</f>
        <v/>
      </c>
      <c r="AD184" s="814">
        <v>2</v>
      </c>
      <c r="AE184" s="813">
        <f t="shared" ref="AE184:AQ185" si="187">IF(AD184*14=0,"",AD184*14)</f>
        <v>28</v>
      </c>
      <c r="AF184" s="814">
        <v>3</v>
      </c>
      <c r="AG184" s="815" t="s">
        <v>69</v>
      </c>
      <c r="AH184" s="812"/>
      <c r="AI184" s="813" t="str">
        <f t="shared" si="186"/>
        <v/>
      </c>
      <c r="AJ184" s="814">
        <v>2</v>
      </c>
      <c r="AK184" s="813">
        <f t="shared" si="187"/>
        <v>28</v>
      </c>
      <c r="AL184" s="814">
        <v>3</v>
      </c>
      <c r="AM184" s="815" t="s">
        <v>69</v>
      </c>
      <c r="AN184" s="812"/>
      <c r="AO184" s="813" t="str">
        <f t="shared" si="186"/>
        <v/>
      </c>
      <c r="AP184" s="814">
        <v>2</v>
      </c>
      <c r="AQ184" s="813">
        <f t="shared" si="187"/>
        <v>28</v>
      </c>
      <c r="AR184" s="814">
        <v>3</v>
      </c>
      <c r="AS184" s="815" t="s">
        <v>69</v>
      </c>
      <c r="AT184" s="15"/>
      <c r="AU184" s="16"/>
      <c r="AV184" s="15"/>
      <c r="AW184" s="16"/>
      <c r="AX184" s="15"/>
      <c r="AY184" s="15"/>
      <c r="AZ184" s="22"/>
      <c r="BA184" s="96"/>
      <c r="BB184" s="23"/>
      <c r="BC184" s="16"/>
      <c r="BD184" s="91"/>
      <c r="BE184" s="24"/>
      <c r="BF184" s="945" t="s">
        <v>376</v>
      </c>
      <c r="BG184" s="811" t="s">
        <v>360</v>
      </c>
    </row>
    <row r="185" spans="1:59" ht="15.75" customHeight="1" x14ac:dyDescent="0.2">
      <c r="A185" s="541" t="s">
        <v>895</v>
      </c>
      <c r="B185" s="810" t="s">
        <v>19</v>
      </c>
      <c r="C185" s="811" t="s">
        <v>896</v>
      </c>
      <c r="D185" s="15"/>
      <c r="E185" s="16"/>
      <c r="F185" s="15"/>
      <c r="G185" s="16"/>
      <c r="H185" s="15"/>
      <c r="I185" s="17"/>
      <c r="J185" s="18"/>
      <c r="K185" s="16"/>
      <c r="L185" s="15"/>
      <c r="M185" s="16"/>
      <c r="N185" s="15"/>
      <c r="O185" s="19"/>
      <c r="P185" s="15"/>
      <c r="Q185" s="16"/>
      <c r="R185" s="15"/>
      <c r="S185" s="16"/>
      <c r="T185" s="15"/>
      <c r="U185" s="17"/>
      <c r="V185" s="18"/>
      <c r="W185" s="16"/>
      <c r="X185" s="15"/>
      <c r="Y185" s="16"/>
      <c r="Z185" s="15"/>
      <c r="AA185" s="549"/>
      <c r="AB185" s="812">
        <v>2</v>
      </c>
      <c r="AC185" s="813">
        <f t="shared" si="186"/>
        <v>28</v>
      </c>
      <c r="AD185" s="812"/>
      <c r="AE185" s="813" t="str">
        <f t="shared" si="187"/>
        <v/>
      </c>
      <c r="AF185" s="812">
        <v>3</v>
      </c>
      <c r="AG185" s="816" t="s">
        <v>69</v>
      </c>
      <c r="AH185" s="812">
        <v>2</v>
      </c>
      <c r="AI185" s="813">
        <f t="shared" si="186"/>
        <v>28</v>
      </c>
      <c r="AJ185" s="812"/>
      <c r="AK185" s="813" t="str">
        <f t="shared" si="187"/>
        <v/>
      </c>
      <c r="AL185" s="812">
        <v>3</v>
      </c>
      <c r="AM185" s="816" t="s">
        <v>69</v>
      </c>
      <c r="AN185" s="812">
        <v>2</v>
      </c>
      <c r="AO185" s="813">
        <f t="shared" si="186"/>
        <v>28</v>
      </c>
      <c r="AP185" s="812"/>
      <c r="AQ185" s="813" t="str">
        <f t="shared" si="187"/>
        <v/>
      </c>
      <c r="AR185" s="812">
        <v>3</v>
      </c>
      <c r="AS185" s="816" t="s">
        <v>69</v>
      </c>
      <c r="AT185" s="15"/>
      <c r="AU185" s="16"/>
      <c r="AV185" s="15"/>
      <c r="AW185" s="16"/>
      <c r="AX185" s="15"/>
      <c r="AY185" s="15"/>
      <c r="AZ185" s="22"/>
      <c r="BA185" s="96"/>
      <c r="BB185" s="23"/>
      <c r="BC185" s="16"/>
      <c r="BD185" s="91"/>
      <c r="BE185" s="24"/>
      <c r="BF185" s="811" t="s">
        <v>389</v>
      </c>
      <c r="BG185" s="945" t="s">
        <v>440</v>
      </c>
    </row>
    <row r="186" spans="1:59" ht="15.75" customHeight="1" x14ac:dyDescent="0.2">
      <c r="A186" s="541" t="s">
        <v>789</v>
      </c>
      <c r="B186" s="29" t="s">
        <v>19</v>
      </c>
      <c r="C186" s="563" t="s">
        <v>790</v>
      </c>
      <c r="D186" s="15"/>
      <c r="E186" s="16"/>
      <c r="F186" s="15"/>
      <c r="G186" s="16"/>
      <c r="H186" s="15"/>
      <c r="I186" s="17"/>
      <c r="J186" s="18"/>
      <c r="K186" s="16"/>
      <c r="L186" s="15"/>
      <c r="M186" s="16"/>
      <c r="N186" s="15"/>
      <c r="O186" s="19"/>
      <c r="P186" s="15"/>
      <c r="Q186" s="16"/>
      <c r="R186" s="15"/>
      <c r="S186" s="16"/>
      <c r="T186" s="15"/>
      <c r="U186" s="17"/>
      <c r="V186" s="18"/>
      <c r="W186" s="16"/>
      <c r="X186" s="15"/>
      <c r="Y186" s="16"/>
      <c r="Z186" s="15"/>
      <c r="AA186" s="549"/>
      <c r="AB186" s="15"/>
      <c r="AC186" s="16"/>
      <c r="AD186" s="15"/>
      <c r="AE186" s="16"/>
      <c r="AF186" s="15"/>
      <c r="AG186" s="549"/>
      <c r="AH186" s="15"/>
      <c r="AI186" s="16"/>
      <c r="AJ186" s="15"/>
      <c r="AK186" s="16"/>
      <c r="AL186" s="15"/>
      <c r="AM186" s="549"/>
      <c r="AN186" s="15">
        <v>1</v>
      </c>
      <c r="AO186" s="16">
        <v>14</v>
      </c>
      <c r="AP186" s="20">
        <v>1</v>
      </c>
      <c r="AQ186" s="16">
        <v>14</v>
      </c>
      <c r="AR186" s="20">
        <v>3</v>
      </c>
      <c r="AS186" s="437" t="s">
        <v>69</v>
      </c>
      <c r="AT186" s="15"/>
      <c r="AU186" s="16"/>
      <c r="AV186" s="15"/>
      <c r="AW186" s="16"/>
      <c r="AX186" s="15"/>
      <c r="AY186" s="15"/>
      <c r="AZ186" s="22"/>
      <c r="BA186" s="96"/>
      <c r="BB186" s="23"/>
      <c r="BC186" s="16"/>
      <c r="BD186" s="91"/>
      <c r="BE186" s="24"/>
      <c r="BF186" s="539" t="s">
        <v>377</v>
      </c>
      <c r="BG186" s="539" t="s">
        <v>791</v>
      </c>
    </row>
    <row r="187" spans="1:59" ht="15.75" customHeight="1" x14ac:dyDescent="0.2">
      <c r="A187" s="94" t="s">
        <v>805</v>
      </c>
      <c r="B187" s="578" t="s">
        <v>19</v>
      </c>
      <c r="C187" s="587" t="s">
        <v>806</v>
      </c>
      <c r="D187" s="15"/>
      <c r="E187" s="16"/>
      <c r="F187" s="15"/>
      <c r="G187" s="16"/>
      <c r="H187" s="15"/>
      <c r="I187" s="17"/>
      <c r="J187" s="18"/>
      <c r="K187" s="16"/>
      <c r="L187" s="15"/>
      <c r="M187" s="16"/>
      <c r="N187" s="15"/>
      <c r="O187" s="19"/>
      <c r="P187" s="15">
        <v>2</v>
      </c>
      <c r="Q187" s="16">
        <v>28</v>
      </c>
      <c r="R187" s="15"/>
      <c r="S187" s="16"/>
      <c r="T187" s="15">
        <v>3</v>
      </c>
      <c r="U187" s="17" t="s">
        <v>69</v>
      </c>
      <c r="V187" s="18">
        <v>2</v>
      </c>
      <c r="W187" s="16">
        <v>28</v>
      </c>
      <c r="X187" s="15"/>
      <c r="Y187" s="16"/>
      <c r="Z187" s="15">
        <v>3</v>
      </c>
      <c r="AA187" s="549" t="s">
        <v>69</v>
      </c>
      <c r="AB187" s="15">
        <v>2</v>
      </c>
      <c r="AC187" s="16">
        <v>28</v>
      </c>
      <c r="AD187" s="15"/>
      <c r="AE187" s="16"/>
      <c r="AF187" s="15"/>
      <c r="AG187" s="549" t="s">
        <v>69</v>
      </c>
      <c r="AH187" s="15">
        <v>2</v>
      </c>
      <c r="AI187" s="16">
        <v>28</v>
      </c>
      <c r="AJ187" s="15"/>
      <c r="AK187" s="16"/>
      <c r="AL187" s="15"/>
      <c r="AM187" s="549" t="s">
        <v>69</v>
      </c>
      <c r="AN187" s="15">
        <v>2</v>
      </c>
      <c r="AO187" s="16">
        <v>28</v>
      </c>
      <c r="AP187" s="20"/>
      <c r="AQ187" s="16"/>
      <c r="AR187" s="20"/>
      <c r="AS187" s="437" t="s">
        <v>69</v>
      </c>
      <c r="AT187" s="15"/>
      <c r="AU187" s="16"/>
      <c r="AV187" s="15"/>
      <c r="AW187" s="16"/>
      <c r="AX187" s="15"/>
      <c r="AY187" s="15"/>
      <c r="AZ187" s="22"/>
      <c r="BA187" s="96"/>
      <c r="BB187" s="23"/>
      <c r="BC187" s="16"/>
      <c r="BD187" s="91"/>
      <c r="BE187" s="24"/>
      <c r="BF187" s="539" t="s">
        <v>364</v>
      </c>
      <c r="BG187" s="539" t="s">
        <v>807</v>
      </c>
    </row>
    <row r="188" spans="1:59" ht="15.75" customHeight="1" x14ac:dyDescent="0.2">
      <c r="A188" s="541" t="s">
        <v>185</v>
      </c>
      <c r="B188" s="29" t="s">
        <v>19</v>
      </c>
      <c r="C188" s="563" t="s">
        <v>808</v>
      </c>
      <c r="D188" s="15"/>
      <c r="E188" s="16"/>
      <c r="F188" s="15"/>
      <c r="G188" s="16"/>
      <c r="H188" s="15"/>
      <c r="I188" s="17"/>
      <c r="J188" s="18"/>
      <c r="K188" s="16"/>
      <c r="L188" s="15"/>
      <c r="M188" s="16"/>
      <c r="N188" s="15"/>
      <c r="O188" s="19"/>
      <c r="P188" s="15">
        <v>2</v>
      </c>
      <c r="Q188" s="16">
        <v>28</v>
      </c>
      <c r="R188" s="15"/>
      <c r="S188" s="16"/>
      <c r="T188" s="15">
        <v>3</v>
      </c>
      <c r="U188" s="437" t="s">
        <v>69</v>
      </c>
      <c r="V188" s="15">
        <v>2</v>
      </c>
      <c r="W188" s="16">
        <v>28</v>
      </c>
      <c r="X188" s="15"/>
      <c r="Y188" s="16"/>
      <c r="Z188" s="15">
        <v>3</v>
      </c>
      <c r="AA188" s="549" t="s">
        <v>69</v>
      </c>
      <c r="AB188" s="15">
        <v>2</v>
      </c>
      <c r="AC188" s="16">
        <v>28</v>
      </c>
      <c r="AD188" s="15"/>
      <c r="AE188" s="16"/>
      <c r="AF188" s="15">
        <v>3</v>
      </c>
      <c r="AG188" s="437" t="s">
        <v>69</v>
      </c>
      <c r="AH188" s="15">
        <v>2</v>
      </c>
      <c r="AI188" s="16">
        <v>28</v>
      </c>
      <c r="AJ188" s="15"/>
      <c r="AK188" s="16"/>
      <c r="AL188" s="15">
        <v>3</v>
      </c>
      <c r="AM188" s="549" t="s">
        <v>69</v>
      </c>
      <c r="AN188" s="15">
        <v>2</v>
      </c>
      <c r="AO188" s="16">
        <v>28</v>
      </c>
      <c r="AP188" s="20"/>
      <c r="AQ188" s="16"/>
      <c r="AR188" s="20">
        <v>3</v>
      </c>
      <c r="AS188" s="437" t="s">
        <v>69</v>
      </c>
      <c r="AT188" s="15"/>
      <c r="AU188" s="16"/>
      <c r="AV188" s="15"/>
      <c r="AW188" s="16"/>
      <c r="AX188" s="15"/>
      <c r="AY188" s="15"/>
      <c r="AZ188" s="22"/>
      <c r="BA188" s="96"/>
      <c r="BB188" s="23"/>
      <c r="BC188" s="16"/>
      <c r="BD188" s="91"/>
      <c r="BE188" s="24"/>
      <c r="BF188" s="539" t="s">
        <v>364</v>
      </c>
      <c r="BG188" s="539" t="s">
        <v>809</v>
      </c>
    </row>
    <row r="189" spans="1:59" ht="15.75" customHeight="1" x14ac:dyDescent="0.2">
      <c r="A189" s="541" t="s">
        <v>889</v>
      </c>
      <c r="B189" s="29" t="s">
        <v>19</v>
      </c>
      <c r="C189" s="563" t="s">
        <v>810</v>
      </c>
      <c r="D189" s="15"/>
      <c r="E189" s="16"/>
      <c r="F189" s="15"/>
      <c r="G189" s="16"/>
      <c r="H189" s="15"/>
      <c r="I189" s="437"/>
      <c r="J189" s="15"/>
      <c r="K189" s="16"/>
      <c r="L189" s="15"/>
      <c r="M189" s="16"/>
      <c r="N189" s="15"/>
      <c r="O189" s="437"/>
      <c r="P189" s="15">
        <v>2</v>
      </c>
      <c r="Q189" s="16">
        <v>28</v>
      </c>
      <c r="R189" s="15"/>
      <c r="S189" s="16"/>
      <c r="T189" s="15">
        <v>3</v>
      </c>
      <c r="U189" s="437" t="s">
        <v>69</v>
      </c>
      <c r="V189" s="15">
        <v>2</v>
      </c>
      <c r="W189" s="16">
        <v>28</v>
      </c>
      <c r="X189" s="15"/>
      <c r="Y189" s="16"/>
      <c r="Z189" s="15">
        <v>3</v>
      </c>
      <c r="AA189" s="549" t="s">
        <v>69</v>
      </c>
      <c r="AB189" s="15">
        <v>2</v>
      </c>
      <c r="AC189" s="16">
        <v>28</v>
      </c>
      <c r="AD189" s="15"/>
      <c r="AE189" s="16"/>
      <c r="AF189" s="15">
        <v>3</v>
      </c>
      <c r="AG189" s="549" t="s">
        <v>69</v>
      </c>
      <c r="AH189" s="15">
        <v>2</v>
      </c>
      <c r="AI189" s="16">
        <v>28</v>
      </c>
      <c r="AJ189" s="15"/>
      <c r="AK189" s="16"/>
      <c r="AL189" s="15">
        <v>3</v>
      </c>
      <c r="AM189" s="549" t="s">
        <v>69</v>
      </c>
      <c r="AN189" s="15">
        <v>2</v>
      </c>
      <c r="AO189" s="16">
        <v>28</v>
      </c>
      <c r="AP189" s="15"/>
      <c r="AQ189" s="16"/>
      <c r="AR189" s="15">
        <v>3</v>
      </c>
      <c r="AS189" s="549" t="s">
        <v>69</v>
      </c>
      <c r="AT189" s="15"/>
      <c r="AU189" s="16"/>
      <c r="AV189" s="15"/>
      <c r="AW189" s="16"/>
      <c r="AX189" s="15"/>
      <c r="AY189" s="17"/>
      <c r="AZ189" s="22"/>
      <c r="BA189" s="96"/>
      <c r="BB189" s="23"/>
      <c r="BC189" s="16"/>
      <c r="BD189" s="91"/>
      <c r="BE189" s="24"/>
      <c r="BF189" s="539" t="s">
        <v>364</v>
      </c>
      <c r="BG189" s="539" t="s">
        <v>811</v>
      </c>
    </row>
    <row r="190" spans="1:59" ht="15.75" customHeight="1" x14ac:dyDescent="0.2">
      <c r="A190" s="541" t="s">
        <v>813</v>
      </c>
      <c r="B190" s="440" t="s">
        <v>19</v>
      </c>
      <c r="C190" s="563" t="s">
        <v>816</v>
      </c>
      <c r="D190" s="15"/>
      <c r="E190" s="16"/>
      <c r="F190" s="15"/>
      <c r="G190" s="16"/>
      <c r="H190" s="15"/>
      <c r="I190" s="437"/>
      <c r="J190" s="15"/>
      <c r="K190" s="16"/>
      <c r="L190" s="15"/>
      <c r="M190" s="16"/>
      <c r="N190" s="15"/>
      <c r="O190" s="437"/>
      <c r="P190" s="15"/>
      <c r="Q190" s="16"/>
      <c r="R190" s="15"/>
      <c r="S190" s="16"/>
      <c r="T190" s="15"/>
      <c r="U190" s="437"/>
      <c r="V190" s="15"/>
      <c r="W190" s="16"/>
      <c r="X190" s="15"/>
      <c r="Y190" s="16"/>
      <c r="Z190" s="15"/>
      <c r="AA190" s="549"/>
      <c r="AB190" s="15"/>
      <c r="AC190" s="16"/>
      <c r="AD190" s="15"/>
      <c r="AE190" s="16"/>
      <c r="AF190" s="15"/>
      <c r="AG190" s="437"/>
      <c r="AH190" s="15">
        <v>1</v>
      </c>
      <c r="AI190" s="16">
        <v>14</v>
      </c>
      <c r="AJ190" s="15">
        <v>1</v>
      </c>
      <c r="AK190" s="16">
        <v>14</v>
      </c>
      <c r="AL190" s="15">
        <v>3</v>
      </c>
      <c r="AM190" s="549" t="s">
        <v>71</v>
      </c>
      <c r="AN190" s="15">
        <v>1</v>
      </c>
      <c r="AO190" s="16">
        <v>14</v>
      </c>
      <c r="AP190" s="15">
        <v>1</v>
      </c>
      <c r="AQ190" s="16">
        <v>14</v>
      </c>
      <c r="AR190" s="15">
        <v>3</v>
      </c>
      <c r="AS190" s="549" t="s">
        <v>71</v>
      </c>
      <c r="AT190" s="15"/>
      <c r="AU190" s="16"/>
      <c r="AV190" s="15"/>
      <c r="AW190" s="16"/>
      <c r="AX190" s="15"/>
      <c r="AY190" s="17"/>
      <c r="AZ190" s="22"/>
      <c r="BA190" s="96"/>
      <c r="BB190" s="23"/>
      <c r="BC190" s="16"/>
      <c r="BD190" s="91"/>
      <c r="BE190" s="24"/>
      <c r="BF190" s="539" t="s">
        <v>819</v>
      </c>
      <c r="BG190" s="539" t="s">
        <v>820</v>
      </c>
    </row>
    <row r="191" spans="1:59" x14ac:dyDescent="0.2">
      <c r="A191" s="541" t="s">
        <v>814</v>
      </c>
      <c r="B191" s="29" t="s">
        <v>19</v>
      </c>
      <c r="C191" s="563" t="s">
        <v>817</v>
      </c>
      <c r="D191" s="15"/>
      <c r="E191" s="16"/>
      <c r="F191" s="15"/>
      <c r="G191" s="16"/>
      <c r="H191" s="15"/>
      <c r="I191" s="437"/>
      <c r="J191" s="15"/>
      <c r="K191" s="16"/>
      <c r="L191" s="15"/>
      <c r="M191" s="16"/>
      <c r="N191" s="15"/>
      <c r="O191" s="437"/>
      <c r="P191" s="15"/>
      <c r="Q191" s="16"/>
      <c r="R191" s="15"/>
      <c r="S191" s="16"/>
      <c r="T191" s="15"/>
      <c r="U191" s="437"/>
      <c r="V191" s="15"/>
      <c r="W191" s="16"/>
      <c r="X191" s="15"/>
      <c r="Y191" s="16"/>
      <c r="Z191" s="15"/>
      <c r="AA191" s="549"/>
      <c r="AB191" s="15">
        <v>2</v>
      </c>
      <c r="AC191" s="16">
        <v>28</v>
      </c>
      <c r="AD191" s="15"/>
      <c r="AE191" s="16"/>
      <c r="AF191" s="15">
        <v>3</v>
      </c>
      <c r="AG191" s="437" t="s">
        <v>71</v>
      </c>
      <c r="AH191" s="15"/>
      <c r="AI191" s="16"/>
      <c r="AJ191" s="15"/>
      <c r="AK191" s="16"/>
      <c r="AL191" s="15"/>
      <c r="AM191" s="549"/>
      <c r="AN191" s="15">
        <v>2</v>
      </c>
      <c r="AO191" s="16">
        <v>28</v>
      </c>
      <c r="AP191" s="15"/>
      <c r="AQ191" s="16"/>
      <c r="AR191" s="15">
        <v>3</v>
      </c>
      <c r="AS191" s="549" t="s">
        <v>71</v>
      </c>
      <c r="AT191" s="15"/>
      <c r="AU191" s="16"/>
      <c r="AV191" s="15"/>
      <c r="AW191" s="16"/>
      <c r="AX191" s="15"/>
      <c r="AY191" s="17"/>
      <c r="AZ191" s="22"/>
      <c r="BA191" s="96"/>
      <c r="BB191" s="23"/>
      <c r="BC191" s="16"/>
      <c r="BD191" s="91"/>
      <c r="BE191" s="24"/>
      <c r="BF191" s="539" t="s">
        <v>819</v>
      </c>
      <c r="BG191" s="539" t="s">
        <v>343</v>
      </c>
    </row>
    <row r="192" spans="1:59" ht="15.75" customHeight="1" x14ac:dyDescent="0.2">
      <c r="A192" s="541" t="s">
        <v>815</v>
      </c>
      <c r="B192" s="29" t="s">
        <v>19</v>
      </c>
      <c r="C192" s="563" t="s">
        <v>818</v>
      </c>
      <c r="D192" s="15"/>
      <c r="E192" s="16"/>
      <c r="F192" s="15"/>
      <c r="G192" s="16"/>
      <c r="H192" s="15"/>
      <c r="I192" s="437"/>
      <c r="J192" s="15"/>
      <c r="K192" s="16"/>
      <c r="L192" s="15"/>
      <c r="M192" s="16"/>
      <c r="N192" s="15"/>
      <c r="O192" s="437"/>
      <c r="P192" s="15"/>
      <c r="Q192" s="16"/>
      <c r="R192" s="15"/>
      <c r="S192" s="16"/>
      <c r="T192" s="15"/>
      <c r="U192" s="437"/>
      <c r="V192" s="15"/>
      <c r="W192" s="16"/>
      <c r="X192" s="15"/>
      <c r="Y192" s="16"/>
      <c r="Z192" s="15"/>
      <c r="AA192" s="549"/>
      <c r="AB192" s="15">
        <v>2</v>
      </c>
      <c r="AC192" s="16">
        <v>28</v>
      </c>
      <c r="AD192" s="15"/>
      <c r="AE192" s="16"/>
      <c r="AF192" s="15">
        <v>3</v>
      </c>
      <c r="AG192" s="437" t="s">
        <v>71</v>
      </c>
      <c r="AH192" s="15">
        <v>2</v>
      </c>
      <c r="AI192" s="16">
        <v>28</v>
      </c>
      <c r="AJ192" s="15"/>
      <c r="AK192" s="16"/>
      <c r="AL192" s="15">
        <v>3</v>
      </c>
      <c r="AM192" s="549" t="s">
        <v>71</v>
      </c>
      <c r="AN192" s="15"/>
      <c r="AO192" s="16"/>
      <c r="AP192" s="15"/>
      <c r="AQ192" s="16"/>
      <c r="AR192" s="15"/>
      <c r="AS192" s="549"/>
      <c r="AT192" s="15"/>
      <c r="AU192" s="16"/>
      <c r="AV192" s="15"/>
      <c r="AW192" s="16"/>
      <c r="AX192" s="15"/>
      <c r="AY192" s="17"/>
      <c r="AZ192" s="22"/>
      <c r="BA192" s="96"/>
      <c r="BB192" s="23"/>
      <c r="BC192" s="16"/>
      <c r="BD192" s="91"/>
      <c r="BE192" s="24"/>
      <c r="BF192" s="539" t="s">
        <v>819</v>
      </c>
      <c r="BG192" s="539" t="s">
        <v>343</v>
      </c>
    </row>
    <row r="193" spans="1:59" ht="15.75" customHeight="1" x14ac:dyDescent="0.2">
      <c r="A193" s="541" t="s">
        <v>822</v>
      </c>
      <c r="B193" s="29" t="s">
        <v>19</v>
      </c>
      <c r="C193" s="563" t="s">
        <v>824</v>
      </c>
      <c r="D193" s="15"/>
      <c r="E193" s="16"/>
      <c r="F193" s="15"/>
      <c r="G193" s="16"/>
      <c r="H193" s="15"/>
      <c r="I193" s="437"/>
      <c r="J193" s="15">
        <v>1</v>
      </c>
      <c r="K193" s="16">
        <v>14</v>
      </c>
      <c r="L193" s="15">
        <v>1</v>
      </c>
      <c r="M193" s="16">
        <v>14</v>
      </c>
      <c r="N193" s="15">
        <v>3</v>
      </c>
      <c r="O193" s="437" t="s">
        <v>88</v>
      </c>
      <c r="P193" s="15">
        <v>1</v>
      </c>
      <c r="Q193" s="16">
        <v>14</v>
      </c>
      <c r="R193" s="15">
        <v>1</v>
      </c>
      <c r="S193" s="16">
        <v>14</v>
      </c>
      <c r="T193" s="15">
        <v>3</v>
      </c>
      <c r="U193" s="437" t="s">
        <v>88</v>
      </c>
      <c r="V193" s="15">
        <v>1</v>
      </c>
      <c r="W193" s="16">
        <v>14</v>
      </c>
      <c r="X193" s="15">
        <v>1</v>
      </c>
      <c r="Y193" s="16">
        <v>14</v>
      </c>
      <c r="Z193" s="15">
        <v>3</v>
      </c>
      <c r="AA193" s="437" t="s">
        <v>88</v>
      </c>
      <c r="AB193" s="15">
        <v>1</v>
      </c>
      <c r="AC193" s="16">
        <v>14</v>
      </c>
      <c r="AD193" s="15">
        <v>1</v>
      </c>
      <c r="AE193" s="16">
        <v>14</v>
      </c>
      <c r="AF193" s="15">
        <v>3</v>
      </c>
      <c r="AG193" s="437" t="s">
        <v>88</v>
      </c>
      <c r="AH193" s="15">
        <v>1</v>
      </c>
      <c r="AI193" s="16">
        <v>14</v>
      </c>
      <c r="AJ193" s="15">
        <v>1</v>
      </c>
      <c r="AK193" s="16">
        <v>14</v>
      </c>
      <c r="AL193" s="15">
        <v>3</v>
      </c>
      <c r="AM193" s="437" t="s">
        <v>88</v>
      </c>
      <c r="AN193" s="15">
        <v>1</v>
      </c>
      <c r="AO193" s="16">
        <v>14</v>
      </c>
      <c r="AP193" s="15">
        <v>1</v>
      </c>
      <c r="AQ193" s="16">
        <v>14</v>
      </c>
      <c r="AR193" s="15">
        <v>3</v>
      </c>
      <c r="AS193" s="437" t="s">
        <v>88</v>
      </c>
      <c r="AT193" s="15"/>
      <c r="AU193" s="16"/>
      <c r="AV193" s="15"/>
      <c r="AW193" s="16"/>
      <c r="AX193" s="15"/>
      <c r="AY193" s="15"/>
      <c r="AZ193" s="22"/>
      <c r="BA193" s="96"/>
      <c r="BB193" s="23"/>
      <c r="BC193" s="16"/>
      <c r="BD193" s="91"/>
      <c r="BE193" s="24"/>
      <c r="BF193" s="539" t="s">
        <v>829</v>
      </c>
      <c r="BG193" s="539" t="s">
        <v>827</v>
      </c>
    </row>
    <row r="194" spans="1:59" ht="15.75" customHeight="1" x14ac:dyDescent="0.2">
      <c r="A194" s="541" t="s">
        <v>823</v>
      </c>
      <c r="B194" s="29" t="s">
        <v>19</v>
      </c>
      <c r="C194" s="563" t="s">
        <v>825</v>
      </c>
      <c r="D194" s="15"/>
      <c r="E194" s="16"/>
      <c r="F194" s="15"/>
      <c r="G194" s="16"/>
      <c r="H194" s="15"/>
      <c r="I194" s="437"/>
      <c r="J194" s="15">
        <v>2</v>
      </c>
      <c r="K194" s="16">
        <v>28</v>
      </c>
      <c r="L194" s="15"/>
      <c r="M194" s="16"/>
      <c r="N194" s="15">
        <v>3</v>
      </c>
      <c r="O194" s="19" t="s">
        <v>88</v>
      </c>
      <c r="P194" s="15">
        <v>2</v>
      </c>
      <c r="Q194" s="16">
        <v>28</v>
      </c>
      <c r="R194" s="15"/>
      <c r="S194" s="16"/>
      <c r="T194" s="15">
        <v>3</v>
      </c>
      <c r="U194" s="437" t="s">
        <v>88</v>
      </c>
      <c r="V194" s="15">
        <v>2</v>
      </c>
      <c r="W194" s="16">
        <v>28</v>
      </c>
      <c r="X194" s="15"/>
      <c r="Y194" s="16"/>
      <c r="Z194" s="15">
        <v>3</v>
      </c>
      <c r="AA194" s="437" t="s">
        <v>88</v>
      </c>
      <c r="AB194" s="15">
        <v>2</v>
      </c>
      <c r="AC194" s="16">
        <v>28</v>
      </c>
      <c r="AD194" s="15"/>
      <c r="AE194" s="16"/>
      <c r="AF194" s="15">
        <v>3</v>
      </c>
      <c r="AG194" s="437" t="s">
        <v>88</v>
      </c>
      <c r="AH194" s="15">
        <v>2</v>
      </c>
      <c r="AI194" s="16">
        <v>28</v>
      </c>
      <c r="AJ194" s="15"/>
      <c r="AK194" s="16"/>
      <c r="AL194" s="15">
        <v>3</v>
      </c>
      <c r="AM194" s="437" t="s">
        <v>88</v>
      </c>
      <c r="AN194" s="15">
        <v>2</v>
      </c>
      <c r="AO194" s="16">
        <v>28</v>
      </c>
      <c r="AP194" s="15"/>
      <c r="AQ194" s="16"/>
      <c r="AR194" s="15">
        <v>3</v>
      </c>
      <c r="AS194" s="437" t="s">
        <v>88</v>
      </c>
      <c r="AT194" s="15"/>
      <c r="AU194" s="16"/>
      <c r="AV194" s="15"/>
      <c r="AW194" s="16"/>
      <c r="AX194" s="15"/>
      <c r="AY194" s="17"/>
      <c r="AZ194" s="22"/>
      <c r="BA194" s="96"/>
      <c r="BB194" s="23"/>
      <c r="BC194" s="16"/>
      <c r="BD194" s="91"/>
      <c r="BE194" s="24"/>
      <c r="BF194" s="945" t="s">
        <v>367</v>
      </c>
      <c r="BG194" s="539" t="s">
        <v>826</v>
      </c>
    </row>
    <row r="195" spans="1:59" ht="15.75" customHeight="1" x14ac:dyDescent="0.2">
      <c r="A195" s="541" t="s">
        <v>851</v>
      </c>
      <c r="B195" s="29" t="s">
        <v>19</v>
      </c>
      <c r="C195" s="563" t="s">
        <v>849</v>
      </c>
      <c r="D195" s="15"/>
      <c r="E195" s="16"/>
      <c r="F195" s="15"/>
      <c r="G195" s="16"/>
      <c r="H195" s="15"/>
      <c r="I195" s="437"/>
      <c r="J195" s="15"/>
      <c r="K195" s="16"/>
      <c r="L195" s="15">
        <v>2</v>
      </c>
      <c r="M195" s="16">
        <v>28</v>
      </c>
      <c r="N195" s="15">
        <v>3</v>
      </c>
      <c r="O195" s="19" t="s">
        <v>71</v>
      </c>
      <c r="P195" s="15"/>
      <c r="Q195" s="16"/>
      <c r="R195" s="15">
        <v>2</v>
      </c>
      <c r="S195" s="16">
        <v>28</v>
      </c>
      <c r="T195" s="15">
        <v>3</v>
      </c>
      <c r="U195" s="437" t="s">
        <v>71</v>
      </c>
      <c r="V195" s="15"/>
      <c r="W195" s="16"/>
      <c r="X195" s="15">
        <v>2</v>
      </c>
      <c r="Y195" s="16">
        <v>28</v>
      </c>
      <c r="Z195" s="15">
        <v>3</v>
      </c>
      <c r="AA195" s="549" t="s">
        <v>71</v>
      </c>
      <c r="AB195" s="15"/>
      <c r="AC195" s="16"/>
      <c r="AD195" s="15">
        <v>2</v>
      </c>
      <c r="AE195" s="16">
        <v>28</v>
      </c>
      <c r="AF195" s="15">
        <v>3</v>
      </c>
      <c r="AG195" s="437" t="s">
        <v>71</v>
      </c>
      <c r="AH195" s="15"/>
      <c r="AI195" s="16"/>
      <c r="AJ195" s="15">
        <v>2</v>
      </c>
      <c r="AK195" s="16">
        <v>28</v>
      </c>
      <c r="AL195" s="15">
        <v>3</v>
      </c>
      <c r="AM195" s="549" t="s">
        <v>71</v>
      </c>
      <c r="AN195" s="15"/>
      <c r="AO195" s="16"/>
      <c r="AP195" s="20">
        <v>2</v>
      </c>
      <c r="AQ195" s="16">
        <v>28</v>
      </c>
      <c r="AR195" s="20">
        <v>3</v>
      </c>
      <c r="AS195" s="437" t="s">
        <v>71</v>
      </c>
      <c r="AT195" s="15"/>
      <c r="AU195" s="16"/>
      <c r="AV195" s="15"/>
      <c r="AW195" s="16"/>
      <c r="AX195" s="15"/>
      <c r="AY195" s="15"/>
      <c r="AZ195" s="22"/>
      <c r="BA195" s="96"/>
      <c r="BB195" s="23"/>
      <c r="BC195" s="16"/>
      <c r="BD195" s="91"/>
      <c r="BE195" s="24"/>
      <c r="BF195" s="539" t="s">
        <v>356</v>
      </c>
      <c r="BG195" s="539" t="s">
        <v>355</v>
      </c>
    </row>
    <row r="196" spans="1:59" ht="15.75" customHeight="1" x14ac:dyDescent="0.2">
      <c r="A196" s="541" t="s">
        <v>852</v>
      </c>
      <c r="B196" s="29" t="s">
        <v>19</v>
      </c>
      <c r="C196" s="563" t="s">
        <v>850</v>
      </c>
      <c r="D196" s="15"/>
      <c r="E196" s="16"/>
      <c r="F196" s="15"/>
      <c r="G196" s="16"/>
      <c r="H196" s="15"/>
      <c r="I196" s="437"/>
      <c r="J196" s="15"/>
      <c r="K196" s="16"/>
      <c r="L196" s="15"/>
      <c r="M196" s="16"/>
      <c r="N196" s="15"/>
      <c r="O196" s="19"/>
      <c r="P196" s="15"/>
      <c r="Q196" s="16"/>
      <c r="R196" s="15"/>
      <c r="S196" s="16"/>
      <c r="T196" s="15"/>
      <c r="U196" s="437"/>
      <c r="V196" s="15"/>
      <c r="W196" s="16"/>
      <c r="X196" s="15"/>
      <c r="Y196" s="16"/>
      <c r="Z196" s="15"/>
      <c r="AA196" s="549"/>
      <c r="AB196" s="15">
        <v>1</v>
      </c>
      <c r="AC196" s="16">
        <v>11</v>
      </c>
      <c r="AD196" s="15">
        <v>1</v>
      </c>
      <c r="AE196" s="16">
        <v>17</v>
      </c>
      <c r="AF196" s="15">
        <v>3</v>
      </c>
      <c r="AG196" s="437" t="s">
        <v>71</v>
      </c>
      <c r="AH196" s="15"/>
      <c r="AI196" s="16"/>
      <c r="AJ196" s="15"/>
      <c r="AK196" s="16"/>
      <c r="AL196" s="15"/>
      <c r="AM196" s="549"/>
      <c r="AN196" s="15">
        <v>1</v>
      </c>
      <c r="AO196" s="16">
        <v>11</v>
      </c>
      <c r="AP196" s="20">
        <v>1</v>
      </c>
      <c r="AQ196" s="16">
        <v>17</v>
      </c>
      <c r="AR196" s="20">
        <v>3</v>
      </c>
      <c r="AS196" s="437" t="s">
        <v>71</v>
      </c>
      <c r="AT196" s="15"/>
      <c r="AU196" s="16"/>
      <c r="AV196" s="15"/>
      <c r="AW196" s="16"/>
      <c r="AX196" s="15"/>
      <c r="AY196" s="15"/>
      <c r="AZ196" s="22"/>
      <c r="BA196" s="96"/>
      <c r="BB196" s="23"/>
      <c r="BC196" s="16"/>
      <c r="BD196" s="91"/>
      <c r="BE196" s="24"/>
      <c r="BF196" s="539" t="s">
        <v>356</v>
      </c>
      <c r="BG196" s="539" t="s">
        <v>853</v>
      </c>
    </row>
    <row r="197" spans="1:59" s="698" customFormat="1" ht="15.75" customHeight="1" x14ac:dyDescent="0.25">
      <c r="A197" s="712" t="s">
        <v>872</v>
      </c>
      <c r="B197" s="513" t="s">
        <v>19</v>
      </c>
      <c r="C197" s="723" t="s">
        <v>886</v>
      </c>
      <c r="D197" s="75"/>
      <c r="E197" s="76"/>
      <c r="F197" s="75"/>
      <c r="G197" s="76"/>
      <c r="H197" s="75"/>
      <c r="I197" s="724"/>
      <c r="J197" s="75"/>
      <c r="K197" s="76"/>
      <c r="L197" s="75">
        <v>2</v>
      </c>
      <c r="M197" s="76">
        <v>28</v>
      </c>
      <c r="N197" s="75">
        <v>3</v>
      </c>
      <c r="O197" s="468" t="s">
        <v>71</v>
      </c>
      <c r="P197" s="75"/>
      <c r="Q197" s="76"/>
      <c r="R197" s="75"/>
      <c r="S197" s="76"/>
      <c r="T197" s="75"/>
      <c r="U197" s="724"/>
      <c r="V197" s="75"/>
      <c r="W197" s="76"/>
      <c r="X197" s="75">
        <v>2</v>
      </c>
      <c r="Y197" s="76">
        <v>28</v>
      </c>
      <c r="Z197" s="75">
        <v>3</v>
      </c>
      <c r="AA197" s="725" t="s">
        <v>71</v>
      </c>
      <c r="AB197" s="75"/>
      <c r="AC197" s="76"/>
      <c r="AD197" s="75"/>
      <c r="AE197" s="76"/>
      <c r="AF197" s="75"/>
      <c r="AG197" s="724"/>
      <c r="AH197" s="75"/>
      <c r="AI197" s="76"/>
      <c r="AJ197" s="75">
        <v>2</v>
      </c>
      <c r="AK197" s="76">
        <v>28</v>
      </c>
      <c r="AL197" s="75">
        <v>3</v>
      </c>
      <c r="AM197" s="725" t="s">
        <v>71</v>
      </c>
      <c r="AN197" s="75"/>
      <c r="AO197" s="76"/>
      <c r="AP197" s="726"/>
      <c r="AQ197" s="76"/>
      <c r="AR197" s="726"/>
      <c r="AS197" s="724"/>
      <c r="AT197" s="75"/>
      <c r="AU197" s="76"/>
      <c r="AV197" s="75"/>
      <c r="AW197" s="76"/>
      <c r="AX197" s="75"/>
      <c r="AY197" s="75"/>
      <c r="AZ197" s="536"/>
      <c r="BA197" s="727"/>
      <c r="BB197" s="728"/>
      <c r="BC197" s="76"/>
      <c r="BD197" s="729"/>
      <c r="BE197" s="730"/>
      <c r="BF197" s="722" t="s">
        <v>508</v>
      </c>
      <c r="BG197" s="722" t="s">
        <v>874</v>
      </c>
    </row>
    <row r="198" spans="1:59" s="698" customFormat="1" ht="15.75" customHeight="1" x14ac:dyDescent="0.25">
      <c r="A198" s="731" t="s">
        <v>873</v>
      </c>
      <c r="B198" s="513" t="s">
        <v>19</v>
      </c>
      <c r="C198" s="732" t="s">
        <v>887</v>
      </c>
      <c r="D198" s="733"/>
      <c r="E198" s="727"/>
      <c r="F198" s="733"/>
      <c r="G198" s="727"/>
      <c r="H198" s="733"/>
      <c r="I198" s="734"/>
      <c r="J198" s="733"/>
      <c r="K198" s="727"/>
      <c r="L198" s="733"/>
      <c r="M198" s="727"/>
      <c r="N198" s="733"/>
      <c r="O198" s="735"/>
      <c r="P198" s="733"/>
      <c r="Q198" s="727"/>
      <c r="R198" s="733">
        <v>2</v>
      </c>
      <c r="S198" s="727">
        <v>28</v>
      </c>
      <c r="T198" s="733">
        <v>3</v>
      </c>
      <c r="U198" s="734" t="s">
        <v>71</v>
      </c>
      <c r="V198" s="733"/>
      <c r="W198" s="727"/>
      <c r="X198" s="733"/>
      <c r="Y198" s="727"/>
      <c r="Z198" s="733"/>
      <c r="AA198" s="736"/>
      <c r="AB198" s="733"/>
      <c r="AC198" s="727"/>
      <c r="AD198" s="733">
        <v>2</v>
      </c>
      <c r="AE198" s="727">
        <v>28</v>
      </c>
      <c r="AF198" s="733">
        <v>3</v>
      </c>
      <c r="AG198" s="734" t="s">
        <v>71</v>
      </c>
      <c r="AH198" s="733"/>
      <c r="AI198" s="727"/>
      <c r="AJ198" s="733"/>
      <c r="AK198" s="727"/>
      <c r="AL198" s="733"/>
      <c r="AM198" s="736"/>
      <c r="AN198" s="733"/>
      <c r="AO198" s="727"/>
      <c r="AP198" s="737">
        <v>2</v>
      </c>
      <c r="AQ198" s="727">
        <v>28</v>
      </c>
      <c r="AR198" s="737">
        <v>3</v>
      </c>
      <c r="AS198" s="734" t="s">
        <v>71</v>
      </c>
      <c r="AT198" s="733"/>
      <c r="AU198" s="727"/>
      <c r="AV198" s="733"/>
      <c r="AW198" s="727"/>
      <c r="AX198" s="733"/>
      <c r="AY198" s="733"/>
      <c r="AZ198" s="738"/>
      <c r="BA198" s="727"/>
      <c r="BB198" s="739"/>
      <c r="BC198" s="727"/>
      <c r="BD198" s="740"/>
      <c r="BE198" s="741"/>
      <c r="BF198" s="722" t="s">
        <v>508</v>
      </c>
      <c r="BG198" s="722" t="s">
        <v>874</v>
      </c>
    </row>
    <row r="199" spans="1:59" ht="15.75" customHeight="1" x14ac:dyDescent="0.25">
      <c r="A199" s="731" t="s">
        <v>880</v>
      </c>
      <c r="B199" s="794" t="s">
        <v>19</v>
      </c>
      <c r="C199" s="732" t="s">
        <v>881</v>
      </c>
      <c r="D199" s="172"/>
      <c r="E199" s="96"/>
      <c r="F199" s="172"/>
      <c r="G199" s="96"/>
      <c r="H199" s="172"/>
      <c r="I199" s="438"/>
      <c r="J199" s="733"/>
      <c r="K199" s="727">
        <v>4</v>
      </c>
      <c r="L199" s="733">
        <v>2</v>
      </c>
      <c r="M199" s="727">
        <v>24</v>
      </c>
      <c r="N199" s="733">
        <v>3</v>
      </c>
      <c r="O199" s="735" t="s">
        <v>71</v>
      </c>
      <c r="P199" s="172"/>
      <c r="Q199" s="96"/>
      <c r="R199" s="172"/>
      <c r="S199" s="96"/>
      <c r="T199" s="172"/>
      <c r="U199" s="438"/>
      <c r="V199" s="733"/>
      <c r="W199" s="727">
        <v>4</v>
      </c>
      <c r="X199" s="733">
        <v>2</v>
      </c>
      <c r="Y199" s="727">
        <v>24</v>
      </c>
      <c r="Z199" s="733">
        <v>3</v>
      </c>
      <c r="AA199" s="735" t="s">
        <v>71</v>
      </c>
      <c r="AB199" s="172"/>
      <c r="AC199" s="96"/>
      <c r="AD199" s="172"/>
      <c r="AE199" s="96"/>
      <c r="AF199" s="172"/>
      <c r="AG199" s="437"/>
      <c r="AH199" s="733"/>
      <c r="AI199" s="727">
        <v>4</v>
      </c>
      <c r="AJ199" s="733">
        <v>2</v>
      </c>
      <c r="AK199" s="727">
        <v>24</v>
      </c>
      <c r="AL199" s="733">
        <v>3</v>
      </c>
      <c r="AM199" s="735" t="s">
        <v>71</v>
      </c>
      <c r="AN199" s="172"/>
      <c r="AO199" s="96"/>
      <c r="AP199" s="197"/>
      <c r="AQ199" s="96"/>
      <c r="AR199" s="197"/>
      <c r="AS199" s="438"/>
      <c r="AT199" s="172"/>
      <c r="AU199" s="96"/>
      <c r="AV199" s="172"/>
      <c r="AW199" s="96"/>
      <c r="AX199" s="172"/>
      <c r="AY199" s="172"/>
      <c r="AZ199" s="199"/>
      <c r="BA199" s="96"/>
      <c r="BB199" s="160"/>
      <c r="BC199" s="96"/>
      <c r="BD199" s="174"/>
      <c r="BE199" s="175"/>
      <c r="BF199" s="722" t="s">
        <v>334</v>
      </c>
      <c r="BG199" s="722" t="s">
        <v>882</v>
      </c>
    </row>
    <row r="200" spans="1:59" ht="15.75" customHeight="1" x14ac:dyDescent="0.25">
      <c r="A200" s="731" t="s">
        <v>883</v>
      </c>
      <c r="B200" s="794" t="s">
        <v>19</v>
      </c>
      <c r="C200" s="732" t="s">
        <v>884</v>
      </c>
      <c r="D200" s="172"/>
      <c r="E200" s="96"/>
      <c r="F200" s="172"/>
      <c r="G200" s="96"/>
      <c r="H200" s="172"/>
      <c r="I200" s="438"/>
      <c r="J200" s="172"/>
      <c r="K200" s="96"/>
      <c r="L200" s="172"/>
      <c r="M200" s="96"/>
      <c r="N200" s="172"/>
      <c r="O200" s="196"/>
      <c r="P200" s="172"/>
      <c r="Q200" s="96"/>
      <c r="R200" s="172"/>
      <c r="S200" s="96"/>
      <c r="T200" s="172"/>
      <c r="U200" s="438"/>
      <c r="V200" s="172"/>
      <c r="W200" s="433"/>
      <c r="X200" s="172"/>
      <c r="Y200" s="96"/>
      <c r="Z200" s="172"/>
      <c r="AA200" s="556"/>
      <c r="AB200" s="172"/>
      <c r="AC200" s="96"/>
      <c r="AD200" s="172"/>
      <c r="AE200" s="96"/>
      <c r="AF200" s="493"/>
      <c r="AG200" s="556"/>
      <c r="AH200" s="172"/>
      <c r="AI200" s="96"/>
      <c r="AJ200" s="172"/>
      <c r="AK200" s="96"/>
      <c r="AL200" s="492"/>
      <c r="AM200" s="553"/>
      <c r="AN200" s="172"/>
      <c r="AO200" s="96"/>
      <c r="AP200" s="197"/>
      <c r="AQ200" s="96"/>
      <c r="AR200" s="493"/>
      <c r="AS200" s="556"/>
      <c r="AT200" s="172"/>
      <c r="AU200" s="96"/>
      <c r="AV200" s="172"/>
      <c r="AW200" s="96"/>
      <c r="AX200" s="172"/>
      <c r="AY200" s="172"/>
      <c r="AZ200" s="199"/>
      <c r="BA200" s="96"/>
      <c r="BB200" s="160"/>
      <c r="BC200" s="96"/>
      <c r="BD200" s="174"/>
      <c r="BE200" s="175"/>
      <c r="BF200" s="722" t="s">
        <v>377</v>
      </c>
      <c r="BG200" s="722" t="s">
        <v>885</v>
      </c>
    </row>
    <row r="201" spans="1:59" ht="15.75" customHeight="1" x14ac:dyDescent="0.25">
      <c r="A201" s="542"/>
      <c r="B201" s="440" t="s">
        <v>19</v>
      </c>
      <c r="C201" s="564"/>
      <c r="D201" s="172"/>
      <c r="E201" s="96"/>
      <c r="F201" s="172"/>
      <c r="G201" s="96"/>
      <c r="H201" s="172"/>
      <c r="I201" s="438"/>
      <c r="J201" s="733">
        <v>1</v>
      </c>
      <c r="K201" s="727">
        <v>16</v>
      </c>
      <c r="L201" s="733">
        <v>1</v>
      </c>
      <c r="M201" s="727">
        <v>12</v>
      </c>
      <c r="N201" s="733">
        <v>3</v>
      </c>
      <c r="O201" s="735" t="s">
        <v>69</v>
      </c>
      <c r="P201" s="733">
        <v>1</v>
      </c>
      <c r="Q201" s="727">
        <v>16</v>
      </c>
      <c r="R201" s="733">
        <v>1</v>
      </c>
      <c r="S201" s="727">
        <v>12</v>
      </c>
      <c r="T201" s="733">
        <v>3</v>
      </c>
      <c r="U201" s="734" t="s">
        <v>69</v>
      </c>
      <c r="V201" s="733">
        <v>1</v>
      </c>
      <c r="W201" s="795">
        <v>16</v>
      </c>
      <c r="X201" s="733">
        <v>1</v>
      </c>
      <c r="Y201" s="739">
        <v>12</v>
      </c>
      <c r="Z201" s="743">
        <v>3</v>
      </c>
      <c r="AA201" s="796" t="s">
        <v>69</v>
      </c>
      <c r="AB201" s="733">
        <v>1</v>
      </c>
      <c r="AC201" s="739">
        <v>16</v>
      </c>
      <c r="AD201" s="733">
        <v>1</v>
      </c>
      <c r="AE201" s="739">
        <v>12</v>
      </c>
      <c r="AF201" s="797">
        <v>3</v>
      </c>
      <c r="AG201" s="736" t="s">
        <v>69</v>
      </c>
      <c r="AH201" s="733">
        <v>1</v>
      </c>
      <c r="AI201" s="739">
        <v>16</v>
      </c>
      <c r="AJ201" s="733">
        <v>1</v>
      </c>
      <c r="AK201" s="798">
        <v>12</v>
      </c>
      <c r="AL201" s="799">
        <v>3</v>
      </c>
      <c r="AM201" s="800" t="s">
        <v>69</v>
      </c>
      <c r="AN201" s="733">
        <v>1</v>
      </c>
      <c r="AO201" s="739">
        <v>16</v>
      </c>
      <c r="AP201" s="737">
        <v>1</v>
      </c>
      <c r="AQ201" s="739">
        <v>12</v>
      </c>
      <c r="AR201" s="797">
        <v>3</v>
      </c>
      <c r="AS201" s="801" t="s">
        <v>69</v>
      </c>
      <c r="AT201" s="172"/>
      <c r="AU201" s="96"/>
      <c r="AV201" s="172"/>
      <c r="AW201" s="96"/>
      <c r="AX201" s="172"/>
      <c r="AY201" s="172"/>
      <c r="AZ201" s="199"/>
      <c r="BA201" s="96"/>
      <c r="BB201" s="160"/>
      <c r="BC201" s="96"/>
      <c r="BD201" s="174"/>
      <c r="BE201" s="175"/>
      <c r="BF201" s="539"/>
      <c r="BG201" s="539"/>
    </row>
    <row r="202" spans="1:59" x14ac:dyDescent="0.2">
      <c r="A202" s="541"/>
      <c r="B202" s="441" t="s">
        <v>19</v>
      </c>
      <c r="C202" s="565"/>
      <c r="D202" s="477"/>
      <c r="E202" s="476"/>
      <c r="F202" s="477"/>
      <c r="G202" s="476"/>
      <c r="H202" s="477"/>
      <c r="I202" s="478"/>
      <c r="J202" s="477"/>
      <c r="K202" s="476"/>
      <c r="L202" s="477"/>
      <c r="M202" s="476"/>
      <c r="N202" s="477"/>
      <c r="O202" s="479"/>
      <c r="P202" s="481"/>
      <c r="Q202" s="476"/>
      <c r="R202" s="477"/>
      <c r="S202" s="476"/>
      <c r="T202" s="477"/>
      <c r="U202" s="478"/>
      <c r="V202" s="482"/>
      <c r="W202" s="483"/>
      <c r="X202" s="484"/>
      <c r="Y202" s="483"/>
      <c r="Z202" s="571"/>
      <c r="AA202" s="572"/>
      <c r="AB202" s="482"/>
      <c r="AC202" s="483"/>
      <c r="AD202" s="484"/>
      <c r="AE202" s="483"/>
      <c r="AF202" s="571"/>
      <c r="AG202" s="553"/>
      <c r="AH202" s="482"/>
      <c r="AI202" s="483"/>
      <c r="AJ202" s="484"/>
      <c r="AK202" s="485"/>
      <c r="AL202" s="435"/>
      <c r="AM202" s="557"/>
      <c r="AN202" s="482"/>
      <c r="AO202" s="483"/>
      <c r="AP202" s="484"/>
      <c r="AQ202" s="483"/>
      <c r="AR202" s="571"/>
      <c r="AS202" s="570"/>
      <c r="AT202" s="477"/>
      <c r="AU202" s="476"/>
      <c r="AV202" s="477"/>
      <c r="AW202" s="476"/>
      <c r="AX202" s="477"/>
      <c r="AY202" s="486"/>
      <c r="AZ202" s="199"/>
      <c r="BA202" s="96"/>
      <c r="BB202" s="160"/>
      <c r="BC202" s="96"/>
      <c r="BD202" s="174"/>
      <c r="BE202" s="175"/>
      <c r="BF202" s="546"/>
      <c r="BG202" s="546"/>
    </row>
    <row r="203" spans="1:59" s="188" customFormat="1" ht="15.75" customHeight="1" x14ac:dyDescent="0.2">
      <c r="A203" s="543"/>
      <c r="B203" s="177" t="s">
        <v>19</v>
      </c>
      <c r="C203" s="566"/>
      <c r="D203" s="469"/>
      <c r="E203" s="470"/>
      <c r="F203" s="469"/>
      <c r="G203" s="470"/>
      <c r="H203" s="469"/>
      <c r="I203" s="471"/>
      <c r="J203" s="472"/>
      <c r="K203" s="470"/>
      <c r="L203" s="469"/>
      <c r="M203" s="470"/>
      <c r="N203" s="469"/>
      <c r="O203" s="471"/>
      <c r="P203" s="474"/>
      <c r="Q203" s="470"/>
      <c r="R203" s="469"/>
      <c r="S203" s="470"/>
      <c r="T203" s="469"/>
      <c r="U203" s="475"/>
      <c r="V203" s="469"/>
      <c r="W203" s="470"/>
      <c r="X203" s="469"/>
      <c r="Y203" s="470"/>
      <c r="Z203" s="469"/>
      <c r="AA203" s="558"/>
      <c r="AB203" s="469"/>
      <c r="AC203" s="470"/>
      <c r="AD203" s="469"/>
      <c r="AE203" s="470"/>
      <c r="AF203" s="469"/>
      <c r="AG203" s="475"/>
      <c r="AH203" s="469"/>
      <c r="AI203" s="470"/>
      <c r="AJ203" s="469"/>
      <c r="AK203" s="470"/>
      <c r="AL203" s="469"/>
      <c r="AM203" s="558"/>
      <c r="AN203" s="494"/>
      <c r="AO203" s="480"/>
      <c r="AP203" s="495"/>
      <c r="AQ203" s="470"/>
      <c r="AR203" s="496"/>
      <c r="AS203" s="554"/>
      <c r="AT203" s="551"/>
      <c r="AU203" s="497"/>
      <c r="AV203" s="58"/>
      <c r="AW203" s="187"/>
      <c r="AX203" s="58"/>
      <c r="AY203" s="491"/>
      <c r="AZ203" s="498"/>
      <c r="BA203" s="187"/>
      <c r="BB203" s="187"/>
      <c r="BC203" s="187"/>
      <c r="BD203" s="187"/>
      <c r="BE203" s="499"/>
      <c r="BF203" s="547"/>
      <c r="BG203" s="548"/>
    </row>
    <row r="204" spans="1:59" s="188" customFormat="1" ht="15.75" customHeight="1" x14ac:dyDescent="0.2">
      <c r="A204" s="543"/>
      <c r="B204" s="177" t="s">
        <v>19</v>
      </c>
      <c r="C204" s="566"/>
      <c r="D204" s="469"/>
      <c r="E204" s="470"/>
      <c r="F204" s="469"/>
      <c r="G204" s="470"/>
      <c r="H204" s="469"/>
      <c r="I204" s="471"/>
      <c r="J204" s="472"/>
      <c r="K204" s="470"/>
      <c r="L204" s="469"/>
      <c r="M204" s="470"/>
      <c r="N204" s="469"/>
      <c r="O204" s="471"/>
      <c r="P204" s="474"/>
      <c r="Q204" s="470"/>
      <c r="R204" s="469"/>
      <c r="S204" s="470"/>
      <c r="T204" s="469"/>
      <c r="U204" s="475"/>
      <c r="V204" s="469"/>
      <c r="W204" s="470"/>
      <c r="X204" s="469"/>
      <c r="Y204" s="470"/>
      <c r="Z204" s="469"/>
      <c r="AA204" s="475"/>
      <c r="AB204" s="469"/>
      <c r="AC204" s="470"/>
      <c r="AD204" s="469"/>
      <c r="AE204" s="470"/>
      <c r="AF204" s="469"/>
      <c r="AG204" s="475"/>
      <c r="AH204" s="469"/>
      <c r="AI204" s="470"/>
      <c r="AJ204" s="469"/>
      <c r="AK204" s="470"/>
      <c r="AL204" s="469"/>
      <c r="AM204" s="559"/>
      <c r="AN204" s="494"/>
      <c r="AO204" s="473"/>
      <c r="AP204" s="495"/>
      <c r="AQ204" s="470"/>
      <c r="AR204" s="496"/>
      <c r="AS204" s="554"/>
      <c r="AT204" s="551"/>
      <c r="AU204" s="497"/>
      <c r="AV204" s="58"/>
      <c r="AW204" s="187"/>
      <c r="AX204" s="58"/>
      <c r="AY204" s="491"/>
      <c r="AZ204" s="498"/>
      <c r="BA204" s="187"/>
      <c r="BB204" s="187"/>
      <c r="BC204" s="187"/>
      <c r="BD204" s="187"/>
      <c r="BE204" s="499"/>
      <c r="BF204" s="547"/>
      <c r="BG204" s="540"/>
    </row>
    <row r="205" spans="1:59" ht="15.75" customHeight="1" thickBot="1" x14ac:dyDescent="0.25">
      <c r="A205" s="542"/>
      <c r="B205" s="200" t="s">
        <v>19</v>
      </c>
      <c r="C205" s="567"/>
      <c r="D205" s="172"/>
      <c r="E205" s="96"/>
      <c r="F205" s="172"/>
      <c r="G205" s="96"/>
      <c r="H205" s="172"/>
      <c r="I205" s="438"/>
      <c r="J205" s="172"/>
      <c r="K205" s="96"/>
      <c r="L205" s="172"/>
      <c r="M205" s="96"/>
      <c r="N205" s="172"/>
      <c r="O205" s="196"/>
      <c r="P205" s="172"/>
      <c r="Q205" s="96"/>
      <c r="R205" s="172"/>
      <c r="S205" s="96"/>
      <c r="T205" s="172"/>
      <c r="U205" s="173"/>
      <c r="V205" s="195"/>
      <c r="W205" s="96"/>
      <c r="X205" s="172"/>
      <c r="Y205" s="96"/>
      <c r="Z205" s="172"/>
      <c r="AA205" s="562"/>
      <c r="AB205" s="172"/>
      <c r="AC205" s="96"/>
      <c r="AD205" s="172"/>
      <c r="AE205" s="96"/>
      <c r="AF205" s="172"/>
      <c r="AG205" s="556"/>
      <c r="AH205" s="172"/>
      <c r="AI205" s="96"/>
      <c r="AJ205" s="172"/>
      <c r="AK205" s="96"/>
      <c r="AL205" s="434"/>
      <c r="AM205" s="560"/>
      <c r="AN205" s="172"/>
      <c r="AO205" s="96"/>
      <c r="AP205" s="197"/>
      <c r="AQ205" s="96"/>
      <c r="AR205" s="197"/>
      <c r="AS205" s="555"/>
      <c r="AT205" s="552"/>
      <c r="AU205" s="191"/>
      <c r="AV205" s="434"/>
      <c r="AW205" s="191"/>
      <c r="AX205" s="434"/>
      <c r="AY205" s="434"/>
      <c r="AZ205" s="487"/>
      <c r="BA205" s="191"/>
      <c r="BB205" s="488"/>
      <c r="BC205" s="191"/>
      <c r="BD205" s="489"/>
      <c r="BE205" s="490"/>
      <c r="BF205" s="546"/>
      <c r="BG205" s="546"/>
    </row>
    <row r="206" spans="1:59" ht="15.75" customHeight="1" thickBot="1" x14ac:dyDescent="0.3">
      <c r="A206" s="201"/>
      <c r="B206" s="202"/>
      <c r="C206" s="203" t="s">
        <v>507</v>
      </c>
      <c r="D206" s="204"/>
      <c r="E206" s="205"/>
      <c r="F206" s="204"/>
      <c r="G206" s="205"/>
      <c r="H206" s="204"/>
      <c r="I206" s="439"/>
      <c r="J206" s="204"/>
      <c r="K206" s="205"/>
      <c r="L206" s="204"/>
      <c r="M206" s="205"/>
      <c r="N206" s="204"/>
      <c r="O206" s="207"/>
      <c r="P206" s="204"/>
      <c r="Q206" s="205"/>
      <c r="R206" s="204"/>
      <c r="S206" s="205"/>
      <c r="T206" s="204"/>
      <c r="U206" s="208"/>
      <c r="V206" s="206"/>
      <c r="W206" s="205"/>
      <c r="X206" s="204"/>
      <c r="Y206" s="205"/>
      <c r="Z206" s="204"/>
      <c r="AA206" s="561"/>
      <c r="AB206" s="204"/>
      <c r="AC206" s="205"/>
      <c r="AD206" s="204"/>
      <c r="AE206" s="205"/>
      <c r="AF206" s="204"/>
      <c r="AG206" s="561"/>
      <c r="AH206" s="204"/>
      <c r="AI206" s="205"/>
      <c r="AJ206" s="204"/>
      <c r="AK206" s="205"/>
      <c r="AL206" s="204"/>
      <c r="AM206" s="561"/>
      <c r="AN206" s="204"/>
      <c r="AO206" s="205"/>
      <c r="AP206" s="209"/>
      <c r="AQ206" s="205"/>
      <c r="AR206" s="209"/>
      <c r="AS206" s="210"/>
      <c r="AT206" s="204"/>
      <c r="AU206" s="205"/>
      <c r="AV206" s="204"/>
      <c r="AW206" s="205"/>
      <c r="AX206" s="204"/>
      <c r="AY206" s="204"/>
      <c r="AZ206" s="211"/>
      <c r="BA206" s="205"/>
      <c r="BB206" s="167"/>
      <c r="BC206" s="205"/>
      <c r="BD206" s="212"/>
      <c r="BE206" s="213"/>
    </row>
    <row r="207" spans="1:59" ht="15.75" customHeight="1" x14ac:dyDescent="0.2">
      <c r="A207" s="224" t="s">
        <v>837</v>
      </c>
      <c r="B207" s="225" t="s">
        <v>19</v>
      </c>
      <c r="C207" s="226" t="s">
        <v>473</v>
      </c>
      <c r="D207" s="189"/>
      <c r="E207" s="114" t="str">
        <f t="shared" ref="E207:E233" si="188">IF(D207*14=0,"",D207*14)</f>
        <v/>
      </c>
      <c r="F207" s="189"/>
      <c r="G207" s="114" t="str">
        <f t="shared" ref="G207:G233" si="189">IF(F207*14=0,"",F207*14)</f>
        <v/>
      </c>
      <c r="H207" s="189"/>
      <c r="I207" s="214"/>
      <c r="J207" s="215"/>
      <c r="K207" s="114" t="str">
        <f t="shared" ref="K207:K233" si="190">IF(J207*14=0,"",J207*14)</f>
        <v/>
      </c>
      <c r="L207" s="189"/>
      <c r="M207" s="114" t="str">
        <f t="shared" ref="M207:M233" si="191">IF(L207*14=0,"",L207*14)</f>
        <v/>
      </c>
      <c r="N207" s="189"/>
      <c r="O207" s="216"/>
      <c r="P207" s="189"/>
      <c r="Q207" s="114" t="str">
        <f t="shared" ref="Q207:Q233" si="192">IF(P207*14=0,"",P207*14)</f>
        <v/>
      </c>
      <c r="R207" s="189"/>
      <c r="S207" s="114" t="str">
        <f t="shared" ref="S207:S233" si="193">IF(R207*14=0,"",R207*14)</f>
        <v/>
      </c>
      <c r="T207" s="189"/>
      <c r="U207" s="214"/>
      <c r="V207" s="215"/>
      <c r="W207" s="114" t="str">
        <f t="shared" ref="W207:W233" si="194">IF(V207*14=0,"",V207*14)</f>
        <v/>
      </c>
      <c r="X207" s="189"/>
      <c r="Y207" s="114" t="str">
        <f t="shared" ref="Y207:Y233" si="195">IF(X207*14=0,"",X207*14)</f>
        <v/>
      </c>
      <c r="Z207" s="189"/>
      <c r="AA207" s="216"/>
      <c r="AB207" s="189"/>
      <c r="AC207" s="114" t="str">
        <f t="shared" ref="AC207:AC233" si="196">IF(AB207*14=0,"",AB207*14)</f>
        <v/>
      </c>
      <c r="AD207" s="189"/>
      <c r="AE207" s="114" t="str">
        <f t="shared" ref="AE207:AE233" si="197">IF(AD207*14=0,"",AD207*14)</f>
        <v/>
      </c>
      <c r="AF207" s="189"/>
      <c r="AG207" s="214"/>
      <c r="AH207" s="215"/>
      <c r="AI207" s="114" t="str">
        <f t="shared" ref="AI207:AI233" si="198">IF(AH207*14=0,"",AH207*14)</f>
        <v/>
      </c>
      <c r="AJ207" s="189"/>
      <c r="AK207" s="114" t="str">
        <f t="shared" ref="AK207:AK233" si="199">IF(AJ207*14=0,"",AJ207*14)</f>
        <v/>
      </c>
      <c r="AL207" s="189"/>
      <c r="AM207" s="216"/>
      <c r="AN207" s="215"/>
      <c r="AO207" s="114" t="str">
        <f t="shared" ref="AO207:AO233" si="200">IF(AN207*14=0,"",AN207*14)</f>
        <v/>
      </c>
      <c r="AP207" s="217"/>
      <c r="AQ207" s="114" t="str">
        <f t="shared" ref="AQ207:AQ233" si="201">IF(AP207*14=0,"",AP207*14)</f>
        <v/>
      </c>
      <c r="AR207" s="217"/>
      <c r="AS207" s="218"/>
      <c r="AT207" s="189"/>
      <c r="AU207" s="114" t="str">
        <f t="shared" ref="AU207:AU233" si="202">IF(AT207*14=0,"",AT207*14)</f>
        <v/>
      </c>
      <c r="AV207" s="189"/>
      <c r="AW207" s="114" t="str">
        <f t="shared" ref="AW207:AW233" si="203">IF(AV207*14=0,"",AV207*14)</f>
        <v/>
      </c>
      <c r="AX207" s="189"/>
      <c r="AY207" s="189"/>
      <c r="AZ207" s="190"/>
      <c r="BA207" s="191"/>
      <c r="BB207" s="192"/>
      <c r="BC207" s="114"/>
      <c r="BD207" s="193"/>
      <c r="BE207" s="194"/>
      <c r="BF207" s="431" t="s">
        <v>571</v>
      </c>
      <c r="BG207" s="431" t="s">
        <v>572</v>
      </c>
    </row>
    <row r="208" spans="1:59" ht="15.75" customHeight="1" x14ac:dyDescent="0.2">
      <c r="A208" s="176" t="s">
        <v>845</v>
      </c>
      <c r="B208" s="227" t="s">
        <v>19</v>
      </c>
      <c r="C208" s="228" t="s">
        <v>474</v>
      </c>
      <c r="D208" s="15"/>
      <c r="E208" s="16" t="str">
        <f t="shared" si="188"/>
        <v/>
      </c>
      <c r="F208" s="15"/>
      <c r="G208" s="16" t="str">
        <f t="shared" si="189"/>
        <v/>
      </c>
      <c r="H208" s="15"/>
      <c r="I208" s="17"/>
      <c r="J208" s="18"/>
      <c r="K208" s="16" t="str">
        <f t="shared" si="190"/>
        <v/>
      </c>
      <c r="L208" s="15"/>
      <c r="M208" s="16" t="str">
        <f t="shared" si="191"/>
        <v/>
      </c>
      <c r="N208" s="15"/>
      <c r="O208" s="19"/>
      <c r="P208" s="15"/>
      <c r="Q208" s="16" t="str">
        <f t="shared" si="192"/>
        <v/>
      </c>
      <c r="R208" s="15"/>
      <c r="S208" s="16" t="str">
        <f t="shared" si="193"/>
        <v/>
      </c>
      <c r="T208" s="15"/>
      <c r="U208" s="17"/>
      <c r="V208" s="18"/>
      <c r="W208" s="16" t="str">
        <f t="shared" si="194"/>
        <v/>
      </c>
      <c r="X208" s="15"/>
      <c r="Y208" s="16" t="str">
        <f t="shared" si="195"/>
        <v/>
      </c>
      <c r="Z208" s="15"/>
      <c r="AA208" s="19"/>
      <c r="AB208" s="15"/>
      <c r="AC208" s="16" t="str">
        <f t="shared" si="196"/>
        <v/>
      </c>
      <c r="AD208" s="15"/>
      <c r="AE208" s="16" t="str">
        <f t="shared" si="197"/>
        <v/>
      </c>
      <c r="AF208" s="15"/>
      <c r="AG208" s="17"/>
      <c r="AH208" s="18"/>
      <c r="AI208" s="16" t="str">
        <f t="shared" si="198"/>
        <v/>
      </c>
      <c r="AJ208" s="15"/>
      <c r="AK208" s="16" t="str">
        <f t="shared" si="199"/>
        <v/>
      </c>
      <c r="AL208" s="15"/>
      <c r="AM208" s="19"/>
      <c r="AN208" s="18"/>
      <c r="AO208" s="16" t="str">
        <f t="shared" si="200"/>
        <v/>
      </c>
      <c r="AP208" s="20"/>
      <c r="AQ208" s="16" t="str">
        <f t="shared" si="201"/>
        <v/>
      </c>
      <c r="AR208" s="20"/>
      <c r="AS208" s="21"/>
      <c r="AT208" s="15"/>
      <c r="AU208" s="16" t="str">
        <f t="shared" si="202"/>
        <v/>
      </c>
      <c r="AV208" s="15"/>
      <c r="AW208" s="16" t="str">
        <f t="shared" si="203"/>
        <v/>
      </c>
      <c r="AX208" s="15"/>
      <c r="AY208" s="15"/>
      <c r="AZ208" s="22"/>
      <c r="BA208" s="96"/>
      <c r="BB208" s="23"/>
      <c r="BC208" s="16"/>
      <c r="BD208" s="91"/>
      <c r="BE208" s="24"/>
      <c r="BF208" s="432" t="s">
        <v>856</v>
      </c>
      <c r="BG208" s="431" t="s">
        <v>573</v>
      </c>
    </row>
    <row r="209" spans="1:59" ht="15.75" customHeight="1" x14ac:dyDescent="0.2">
      <c r="A209" s="176" t="s">
        <v>478</v>
      </c>
      <c r="B209" s="227" t="s">
        <v>19</v>
      </c>
      <c r="C209" s="228" t="s">
        <v>475</v>
      </c>
      <c r="D209" s="15"/>
      <c r="E209" s="16" t="str">
        <f t="shared" si="188"/>
        <v/>
      </c>
      <c r="F209" s="15"/>
      <c r="G209" s="16" t="str">
        <f t="shared" si="189"/>
        <v/>
      </c>
      <c r="H209" s="15"/>
      <c r="I209" s="17"/>
      <c r="J209" s="18"/>
      <c r="K209" s="16" t="str">
        <f t="shared" si="190"/>
        <v/>
      </c>
      <c r="L209" s="15"/>
      <c r="M209" s="16" t="str">
        <f t="shared" si="191"/>
        <v/>
      </c>
      <c r="N209" s="15"/>
      <c r="O209" s="19"/>
      <c r="P209" s="15"/>
      <c r="Q209" s="16" t="str">
        <f t="shared" si="192"/>
        <v/>
      </c>
      <c r="R209" s="15"/>
      <c r="S209" s="16" t="str">
        <f t="shared" si="193"/>
        <v/>
      </c>
      <c r="T209" s="15"/>
      <c r="U209" s="17"/>
      <c r="V209" s="18"/>
      <c r="W209" s="16" t="str">
        <f t="shared" si="194"/>
        <v/>
      </c>
      <c r="X209" s="15"/>
      <c r="Y209" s="16" t="str">
        <f t="shared" si="195"/>
        <v/>
      </c>
      <c r="Z209" s="15"/>
      <c r="AA209" s="19"/>
      <c r="AB209" s="15"/>
      <c r="AC209" s="16" t="str">
        <f t="shared" si="196"/>
        <v/>
      </c>
      <c r="AD209" s="15"/>
      <c r="AE209" s="16" t="str">
        <f t="shared" si="197"/>
        <v/>
      </c>
      <c r="AF209" s="15"/>
      <c r="AG209" s="17"/>
      <c r="AH209" s="18"/>
      <c r="AI209" s="16" t="str">
        <f t="shared" si="198"/>
        <v/>
      </c>
      <c r="AJ209" s="15"/>
      <c r="AK209" s="16" t="str">
        <f t="shared" si="199"/>
        <v/>
      </c>
      <c r="AL209" s="15"/>
      <c r="AM209" s="19"/>
      <c r="AN209" s="18"/>
      <c r="AO209" s="16" t="str">
        <f t="shared" si="200"/>
        <v/>
      </c>
      <c r="AP209" s="20"/>
      <c r="AQ209" s="16" t="str">
        <f t="shared" si="201"/>
        <v/>
      </c>
      <c r="AR209" s="20"/>
      <c r="AS209" s="21"/>
      <c r="AT209" s="15"/>
      <c r="AU209" s="16" t="str">
        <f t="shared" si="202"/>
        <v/>
      </c>
      <c r="AV209" s="15"/>
      <c r="AW209" s="16" t="str">
        <f t="shared" si="203"/>
        <v/>
      </c>
      <c r="AX209" s="15"/>
      <c r="AY209" s="15"/>
      <c r="AZ209" s="22"/>
      <c r="BA209" s="96"/>
      <c r="BB209" s="23"/>
      <c r="BC209" s="16"/>
      <c r="BD209" s="91"/>
      <c r="BE209" s="24"/>
      <c r="BF209" s="431" t="s">
        <v>575</v>
      </c>
      <c r="BG209" s="431" t="s">
        <v>607</v>
      </c>
    </row>
    <row r="210" spans="1:59" ht="15.75" customHeight="1" x14ac:dyDescent="0.2">
      <c r="A210" s="176" t="s">
        <v>476</v>
      </c>
      <c r="B210" s="227" t="s">
        <v>19</v>
      </c>
      <c r="C210" s="228" t="s">
        <v>477</v>
      </c>
      <c r="D210" s="15"/>
      <c r="E210" s="16" t="str">
        <f t="shared" si="188"/>
        <v/>
      </c>
      <c r="F210" s="15"/>
      <c r="G210" s="16" t="str">
        <f t="shared" si="189"/>
        <v/>
      </c>
      <c r="H210" s="15"/>
      <c r="I210" s="17"/>
      <c r="J210" s="18"/>
      <c r="K210" s="16" t="str">
        <f t="shared" si="190"/>
        <v/>
      </c>
      <c r="L210" s="15"/>
      <c r="M210" s="16" t="str">
        <f t="shared" si="191"/>
        <v/>
      </c>
      <c r="N210" s="15"/>
      <c r="O210" s="19"/>
      <c r="P210" s="15"/>
      <c r="Q210" s="16" t="str">
        <f t="shared" si="192"/>
        <v/>
      </c>
      <c r="R210" s="15"/>
      <c r="S210" s="16" t="str">
        <f t="shared" si="193"/>
        <v/>
      </c>
      <c r="T210" s="15"/>
      <c r="U210" s="17"/>
      <c r="V210" s="18"/>
      <c r="W210" s="16" t="str">
        <f t="shared" si="194"/>
        <v/>
      </c>
      <c r="X210" s="15"/>
      <c r="Y210" s="16" t="str">
        <f t="shared" si="195"/>
        <v/>
      </c>
      <c r="Z210" s="15"/>
      <c r="AA210" s="19"/>
      <c r="AB210" s="15"/>
      <c r="AC210" s="16" t="str">
        <f t="shared" si="196"/>
        <v/>
      </c>
      <c r="AD210" s="15"/>
      <c r="AE210" s="16" t="str">
        <f t="shared" si="197"/>
        <v/>
      </c>
      <c r="AF210" s="15"/>
      <c r="AG210" s="17"/>
      <c r="AH210" s="18"/>
      <c r="AI210" s="16" t="str">
        <f t="shared" si="198"/>
        <v/>
      </c>
      <c r="AJ210" s="15"/>
      <c r="AK210" s="16" t="str">
        <f t="shared" si="199"/>
        <v/>
      </c>
      <c r="AL210" s="15"/>
      <c r="AM210" s="19"/>
      <c r="AN210" s="18"/>
      <c r="AO210" s="16" t="str">
        <f t="shared" si="200"/>
        <v/>
      </c>
      <c r="AP210" s="20"/>
      <c r="AQ210" s="16" t="str">
        <f t="shared" si="201"/>
        <v/>
      </c>
      <c r="AR210" s="20"/>
      <c r="AS210" s="21"/>
      <c r="AT210" s="15"/>
      <c r="AU210" s="16" t="str">
        <f t="shared" si="202"/>
        <v/>
      </c>
      <c r="AV210" s="15"/>
      <c r="AW210" s="16" t="str">
        <f t="shared" si="203"/>
        <v/>
      </c>
      <c r="AX210" s="15"/>
      <c r="AY210" s="15"/>
      <c r="AZ210" s="22"/>
      <c r="BA210" s="96"/>
      <c r="BB210" s="23"/>
      <c r="BC210" s="16"/>
      <c r="BD210" s="91"/>
      <c r="BE210" s="24"/>
      <c r="BF210" s="431" t="s">
        <v>575</v>
      </c>
      <c r="BG210" s="431" t="s">
        <v>607</v>
      </c>
    </row>
    <row r="211" spans="1:59" ht="15.75" customHeight="1" x14ac:dyDescent="0.2">
      <c r="A211" s="804" t="s">
        <v>838</v>
      </c>
      <c r="B211" s="227" t="s">
        <v>19</v>
      </c>
      <c r="C211" s="819" t="s">
        <v>480</v>
      </c>
      <c r="D211" s="15"/>
      <c r="E211" s="16" t="str">
        <f t="shared" si="188"/>
        <v/>
      </c>
      <c r="F211" s="15"/>
      <c r="G211" s="16" t="str">
        <f t="shared" si="189"/>
        <v/>
      </c>
      <c r="H211" s="15"/>
      <c r="I211" s="17"/>
      <c r="J211" s="18"/>
      <c r="K211" s="16" t="str">
        <f t="shared" si="190"/>
        <v/>
      </c>
      <c r="L211" s="15"/>
      <c r="M211" s="16" t="str">
        <f t="shared" si="191"/>
        <v/>
      </c>
      <c r="N211" s="15"/>
      <c r="O211" s="19"/>
      <c r="P211" s="15"/>
      <c r="Q211" s="16" t="str">
        <f t="shared" si="192"/>
        <v/>
      </c>
      <c r="R211" s="15"/>
      <c r="S211" s="16" t="str">
        <f t="shared" si="193"/>
        <v/>
      </c>
      <c r="T211" s="15"/>
      <c r="U211" s="17"/>
      <c r="V211" s="18"/>
      <c r="W211" s="16" t="str">
        <f t="shared" si="194"/>
        <v/>
      </c>
      <c r="X211" s="15"/>
      <c r="Y211" s="16" t="str">
        <f t="shared" si="195"/>
        <v/>
      </c>
      <c r="Z211" s="15"/>
      <c r="AA211" s="19"/>
      <c r="AB211" s="15"/>
      <c r="AC211" s="16" t="str">
        <f t="shared" si="196"/>
        <v/>
      </c>
      <c r="AD211" s="15"/>
      <c r="AE211" s="16" t="str">
        <f t="shared" si="197"/>
        <v/>
      </c>
      <c r="AF211" s="15"/>
      <c r="AG211" s="17"/>
      <c r="AH211" s="18"/>
      <c r="AI211" s="16" t="str">
        <f t="shared" si="198"/>
        <v/>
      </c>
      <c r="AJ211" s="15"/>
      <c r="AK211" s="16" t="str">
        <f t="shared" si="199"/>
        <v/>
      </c>
      <c r="AL211" s="15"/>
      <c r="AM211" s="19"/>
      <c r="AN211" s="18"/>
      <c r="AO211" s="16" t="str">
        <f t="shared" si="200"/>
        <v/>
      </c>
      <c r="AP211" s="20"/>
      <c r="AQ211" s="16" t="str">
        <f t="shared" si="201"/>
        <v/>
      </c>
      <c r="AR211" s="20"/>
      <c r="AS211" s="21"/>
      <c r="AT211" s="15"/>
      <c r="AU211" s="16" t="str">
        <f t="shared" si="202"/>
        <v/>
      </c>
      <c r="AV211" s="15"/>
      <c r="AW211" s="16" t="str">
        <f t="shared" si="203"/>
        <v/>
      </c>
      <c r="AX211" s="15"/>
      <c r="AY211" s="15"/>
      <c r="AZ211" s="22"/>
      <c r="BA211" s="96"/>
      <c r="BB211" s="23"/>
      <c r="BC211" s="16"/>
      <c r="BD211" s="91"/>
      <c r="BE211" s="24"/>
      <c r="BF211" s="431" t="s">
        <v>576</v>
      </c>
      <c r="BG211" s="818" t="s">
        <v>868</v>
      </c>
    </row>
    <row r="212" spans="1:59" ht="15.75" customHeight="1" x14ac:dyDescent="0.2">
      <c r="A212" s="176" t="s">
        <v>832</v>
      </c>
      <c r="B212" s="227" t="s">
        <v>19</v>
      </c>
      <c r="C212" s="228" t="s">
        <v>481</v>
      </c>
      <c r="D212" s="15"/>
      <c r="E212" s="16" t="str">
        <f t="shared" si="188"/>
        <v/>
      </c>
      <c r="F212" s="15"/>
      <c r="G212" s="16" t="str">
        <f t="shared" si="189"/>
        <v/>
      </c>
      <c r="H212" s="15"/>
      <c r="I212" s="17"/>
      <c r="J212" s="18"/>
      <c r="K212" s="16" t="str">
        <f t="shared" si="190"/>
        <v/>
      </c>
      <c r="L212" s="15"/>
      <c r="M212" s="16" t="str">
        <f t="shared" si="191"/>
        <v/>
      </c>
      <c r="N212" s="15"/>
      <c r="O212" s="19"/>
      <c r="P212" s="15"/>
      <c r="Q212" s="16" t="str">
        <f t="shared" si="192"/>
        <v/>
      </c>
      <c r="R212" s="15"/>
      <c r="S212" s="16" t="str">
        <f t="shared" si="193"/>
        <v/>
      </c>
      <c r="T212" s="15"/>
      <c r="U212" s="17"/>
      <c r="V212" s="18"/>
      <c r="W212" s="16" t="str">
        <f t="shared" si="194"/>
        <v/>
      </c>
      <c r="X212" s="15"/>
      <c r="Y212" s="16" t="str">
        <f t="shared" si="195"/>
        <v/>
      </c>
      <c r="Z212" s="15"/>
      <c r="AA212" s="19"/>
      <c r="AB212" s="15"/>
      <c r="AC212" s="16" t="str">
        <f t="shared" si="196"/>
        <v/>
      </c>
      <c r="AD212" s="15"/>
      <c r="AE212" s="16" t="str">
        <f t="shared" si="197"/>
        <v/>
      </c>
      <c r="AF212" s="15"/>
      <c r="AG212" s="17"/>
      <c r="AH212" s="18"/>
      <c r="AI212" s="16" t="str">
        <f t="shared" si="198"/>
        <v/>
      </c>
      <c r="AJ212" s="15"/>
      <c r="AK212" s="16" t="str">
        <f t="shared" si="199"/>
        <v/>
      </c>
      <c r="AL212" s="15"/>
      <c r="AM212" s="19"/>
      <c r="AN212" s="18"/>
      <c r="AO212" s="16" t="str">
        <f t="shared" si="200"/>
        <v/>
      </c>
      <c r="AP212" s="20"/>
      <c r="AQ212" s="16" t="str">
        <f t="shared" si="201"/>
        <v/>
      </c>
      <c r="AR212" s="20"/>
      <c r="AS212" s="21"/>
      <c r="AT212" s="15"/>
      <c r="AU212" s="16" t="str">
        <f t="shared" si="202"/>
        <v/>
      </c>
      <c r="AV212" s="15"/>
      <c r="AW212" s="16" t="str">
        <f t="shared" si="203"/>
        <v/>
      </c>
      <c r="AX212" s="15"/>
      <c r="AY212" s="15"/>
      <c r="AZ212" s="22"/>
      <c r="BA212" s="96"/>
      <c r="BB212" s="23"/>
      <c r="BC212" s="16"/>
      <c r="BD212" s="91"/>
      <c r="BE212" s="24"/>
      <c r="BF212" s="431" t="s">
        <v>577</v>
      </c>
      <c r="BG212" s="431" t="s">
        <v>578</v>
      </c>
    </row>
    <row r="213" spans="1:59" ht="15.75" customHeight="1" x14ac:dyDescent="0.2">
      <c r="A213" s="176" t="s">
        <v>482</v>
      </c>
      <c r="B213" s="227" t="s">
        <v>19</v>
      </c>
      <c r="C213" s="228" t="s">
        <v>483</v>
      </c>
      <c r="D213" s="15"/>
      <c r="E213" s="16" t="str">
        <f t="shared" si="188"/>
        <v/>
      </c>
      <c r="F213" s="15"/>
      <c r="G213" s="16" t="str">
        <f t="shared" si="189"/>
        <v/>
      </c>
      <c r="H213" s="15"/>
      <c r="I213" s="17"/>
      <c r="J213" s="18"/>
      <c r="K213" s="16" t="str">
        <f t="shared" si="190"/>
        <v/>
      </c>
      <c r="L213" s="15"/>
      <c r="M213" s="16" t="str">
        <f t="shared" si="191"/>
        <v/>
      </c>
      <c r="N213" s="15"/>
      <c r="O213" s="19"/>
      <c r="P213" s="15"/>
      <c r="Q213" s="16" t="str">
        <f t="shared" si="192"/>
        <v/>
      </c>
      <c r="R213" s="15"/>
      <c r="S213" s="16" t="str">
        <f t="shared" si="193"/>
        <v/>
      </c>
      <c r="T213" s="15"/>
      <c r="U213" s="17"/>
      <c r="V213" s="18"/>
      <c r="W213" s="16" t="str">
        <f t="shared" si="194"/>
        <v/>
      </c>
      <c r="X213" s="15"/>
      <c r="Y213" s="16" t="str">
        <f t="shared" si="195"/>
        <v/>
      </c>
      <c r="Z213" s="15"/>
      <c r="AA213" s="19"/>
      <c r="AB213" s="15"/>
      <c r="AC213" s="16" t="str">
        <f t="shared" si="196"/>
        <v/>
      </c>
      <c r="AD213" s="15"/>
      <c r="AE213" s="16" t="str">
        <f t="shared" si="197"/>
        <v/>
      </c>
      <c r="AF213" s="15"/>
      <c r="AG213" s="17"/>
      <c r="AH213" s="18"/>
      <c r="AI213" s="16" t="str">
        <f t="shared" si="198"/>
        <v/>
      </c>
      <c r="AJ213" s="15"/>
      <c r="AK213" s="16" t="str">
        <f t="shared" si="199"/>
        <v/>
      </c>
      <c r="AL213" s="15"/>
      <c r="AM213" s="19"/>
      <c r="AN213" s="18"/>
      <c r="AO213" s="16" t="str">
        <f t="shared" si="200"/>
        <v/>
      </c>
      <c r="AP213" s="20"/>
      <c r="AQ213" s="16" t="str">
        <f t="shared" si="201"/>
        <v/>
      </c>
      <c r="AR213" s="20"/>
      <c r="AS213" s="21"/>
      <c r="AT213" s="15"/>
      <c r="AU213" s="16" t="str">
        <f t="shared" si="202"/>
        <v/>
      </c>
      <c r="AV213" s="15"/>
      <c r="AW213" s="16" t="str">
        <f t="shared" si="203"/>
        <v/>
      </c>
      <c r="AX213" s="15"/>
      <c r="AY213" s="15"/>
      <c r="AZ213" s="22"/>
      <c r="BA213" s="96"/>
      <c r="BB213" s="23"/>
      <c r="BC213" s="16"/>
      <c r="BD213" s="91"/>
      <c r="BE213" s="24"/>
      <c r="BF213" s="432" t="s">
        <v>579</v>
      </c>
      <c r="BG213" s="431" t="s">
        <v>580</v>
      </c>
    </row>
    <row r="214" spans="1:59" ht="15.75" customHeight="1" x14ac:dyDescent="0.2">
      <c r="A214" s="176" t="s">
        <v>484</v>
      </c>
      <c r="B214" s="227" t="s">
        <v>19</v>
      </c>
      <c r="C214" s="228" t="s">
        <v>485</v>
      </c>
      <c r="D214" s="15"/>
      <c r="E214" s="16" t="str">
        <f t="shared" si="188"/>
        <v/>
      </c>
      <c r="F214" s="15"/>
      <c r="G214" s="16" t="str">
        <f t="shared" si="189"/>
        <v/>
      </c>
      <c r="H214" s="15"/>
      <c r="I214" s="17"/>
      <c r="J214" s="18"/>
      <c r="K214" s="16" t="str">
        <f t="shared" si="190"/>
        <v/>
      </c>
      <c r="L214" s="15"/>
      <c r="M214" s="16" t="str">
        <f t="shared" si="191"/>
        <v/>
      </c>
      <c r="N214" s="15"/>
      <c r="O214" s="19"/>
      <c r="P214" s="15"/>
      <c r="Q214" s="16"/>
      <c r="R214" s="15"/>
      <c r="S214" s="16"/>
      <c r="T214" s="15"/>
      <c r="U214" s="17"/>
      <c r="V214" s="18"/>
      <c r="W214" s="16"/>
      <c r="X214" s="15"/>
      <c r="Y214" s="16"/>
      <c r="Z214" s="15"/>
      <c r="AA214" s="19"/>
      <c r="AB214" s="15"/>
      <c r="AC214" s="16"/>
      <c r="AD214" s="15"/>
      <c r="AE214" s="16"/>
      <c r="AF214" s="15"/>
      <c r="AG214" s="17"/>
      <c r="AH214" s="18"/>
      <c r="AI214" s="16"/>
      <c r="AJ214" s="15"/>
      <c r="AK214" s="16"/>
      <c r="AL214" s="15"/>
      <c r="AM214" s="19"/>
      <c r="AN214" s="18"/>
      <c r="AO214" s="16"/>
      <c r="AP214" s="20"/>
      <c r="AQ214" s="16"/>
      <c r="AR214" s="20"/>
      <c r="AS214" s="21"/>
      <c r="AT214" s="15"/>
      <c r="AU214" s="16" t="str">
        <f t="shared" si="202"/>
        <v/>
      </c>
      <c r="AV214" s="15"/>
      <c r="AW214" s="16" t="str">
        <f t="shared" si="203"/>
        <v/>
      </c>
      <c r="AX214" s="15"/>
      <c r="AY214" s="15"/>
      <c r="AZ214" s="22"/>
      <c r="BA214" s="96"/>
      <c r="BB214" s="23"/>
      <c r="BC214" s="16"/>
      <c r="BD214" s="91"/>
      <c r="BE214" s="24"/>
      <c r="BF214" s="431" t="s">
        <v>581</v>
      </c>
      <c r="BG214" s="431" t="s">
        <v>582</v>
      </c>
    </row>
    <row r="215" spans="1:59" ht="15.75" customHeight="1" x14ac:dyDescent="0.2">
      <c r="A215" s="804" t="s">
        <v>846</v>
      </c>
      <c r="B215" s="227" t="s">
        <v>19</v>
      </c>
      <c r="C215" s="819" t="s">
        <v>486</v>
      </c>
      <c r="D215" s="15"/>
      <c r="E215" s="16" t="str">
        <f t="shared" si="188"/>
        <v/>
      </c>
      <c r="F215" s="15"/>
      <c r="G215" s="16" t="str">
        <f t="shared" si="189"/>
        <v/>
      </c>
      <c r="H215" s="15"/>
      <c r="I215" s="17"/>
      <c r="J215" s="18"/>
      <c r="K215" s="16" t="str">
        <f t="shared" si="190"/>
        <v/>
      </c>
      <c r="L215" s="15"/>
      <c r="M215" s="16" t="str">
        <f t="shared" si="191"/>
        <v/>
      </c>
      <c r="N215" s="15"/>
      <c r="O215" s="19"/>
      <c r="P215" s="15"/>
      <c r="Q215" s="16" t="str">
        <f t="shared" si="192"/>
        <v/>
      </c>
      <c r="R215" s="15"/>
      <c r="S215" s="16" t="str">
        <f t="shared" si="193"/>
        <v/>
      </c>
      <c r="T215" s="15"/>
      <c r="U215" s="17"/>
      <c r="V215" s="18"/>
      <c r="W215" s="16" t="str">
        <f t="shared" si="194"/>
        <v/>
      </c>
      <c r="X215" s="15"/>
      <c r="Y215" s="16" t="str">
        <f t="shared" si="195"/>
        <v/>
      </c>
      <c r="Z215" s="15"/>
      <c r="AA215" s="19"/>
      <c r="AB215" s="15"/>
      <c r="AC215" s="16" t="str">
        <f t="shared" si="196"/>
        <v/>
      </c>
      <c r="AD215" s="15"/>
      <c r="AE215" s="16" t="str">
        <f t="shared" si="197"/>
        <v/>
      </c>
      <c r="AF215" s="15"/>
      <c r="AG215" s="17"/>
      <c r="AH215" s="18"/>
      <c r="AI215" s="16" t="str">
        <f t="shared" si="198"/>
        <v/>
      </c>
      <c r="AJ215" s="15"/>
      <c r="AK215" s="16" t="str">
        <f t="shared" si="199"/>
        <v/>
      </c>
      <c r="AL215" s="15"/>
      <c r="AM215" s="19"/>
      <c r="AN215" s="18"/>
      <c r="AO215" s="16" t="str">
        <f t="shared" si="200"/>
        <v/>
      </c>
      <c r="AP215" s="20"/>
      <c r="AQ215" s="16" t="str">
        <f t="shared" si="201"/>
        <v/>
      </c>
      <c r="AR215" s="20"/>
      <c r="AS215" s="21"/>
      <c r="AT215" s="15"/>
      <c r="AU215" s="16" t="str">
        <f t="shared" si="202"/>
        <v/>
      </c>
      <c r="AV215" s="15"/>
      <c r="AW215" s="16" t="str">
        <f t="shared" si="203"/>
        <v/>
      </c>
      <c r="AX215" s="15"/>
      <c r="AY215" s="15"/>
      <c r="AZ215" s="22"/>
      <c r="BA215" s="96"/>
      <c r="BB215" s="23"/>
      <c r="BC215" s="16"/>
      <c r="BD215" s="91"/>
      <c r="BE215" s="24"/>
      <c r="BF215" s="431" t="s">
        <v>583</v>
      </c>
      <c r="BG215" s="818" t="s">
        <v>871</v>
      </c>
    </row>
    <row r="216" spans="1:59" ht="15.75" customHeight="1" x14ac:dyDescent="0.2">
      <c r="A216" s="176" t="s">
        <v>617</v>
      </c>
      <c r="B216" s="227" t="s">
        <v>19</v>
      </c>
      <c r="C216" s="228" t="s">
        <v>487</v>
      </c>
      <c r="D216" s="15"/>
      <c r="E216" s="16" t="str">
        <f t="shared" si="188"/>
        <v/>
      </c>
      <c r="F216" s="15"/>
      <c r="G216" s="16" t="str">
        <f t="shared" si="189"/>
        <v/>
      </c>
      <c r="H216" s="15"/>
      <c r="I216" s="17"/>
      <c r="J216" s="18"/>
      <c r="K216" s="16" t="str">
        <f t="shared" si="190"/>
        <v/>
      </c>
      <c r="L216" s="15"/>
      <c r="M216" s="16" t="str">
        <f t="shared" si="191"/>
        <v/>
      </c>
      <c r="N216" s="15"/>
      <c r="O216" s="19"/>
      <c r="P216" s="15"/>
      <c r="Q216" s="16" t="str">
        <f t="shared" si="192"/>
        <v/>
      </c>
      <c r="R216" s="15"/>
      <c r="S216" s="16" t="str">
        <f t="shared" si="193"/>
        <v/>
      </c>
      <c r="T216" s="15"/>
      <c r="U216" s="17"/>
      <c r="V216" s="18"/>
      <c r="W216" s="16" t="str">
        <f t="shared" si="194"/>
        <v/>
      </c>
      <c r="X216" s="15"/>
      <c r="Y216" s="16" t="str">
        <f t="shared" si="195"/>
        <v/>
      </c>
      <c r="Z216" s="15"/>
      <c r="AA216" s="19"/>
      <c r="AB216" s="15"/>
      <c r="AC216" s="16" t="str">
        <f t="shared" si="196"/>
        <v/>
      </c>
      <c r="AD216" s="15"/>
      <c r="AE216" s="16" t="str">
        <f t="shared" si="197"/>
        <v/>
      </c>
      <c r="AF216" s="15"/>
      <c r="AG216" s="17"/>
      <c r="AH216" s="18"/>
      <c r="AI216" s="16" t="str">
        <f t="shared" si="198"/>
        <v/>
      </c>
      <c r="AJ216" s="15"/>
      <c r="AK216" s="16" t="str">
        <f t="shared" si="199"/>
        <v/>
      </c>
      <c r="AL216" s="15"/>
      <c r="AM216" s="19"/>
      <c r="AN216" s="18"/>
      <c r="AO216" s="16" t="str">
        <f t="shared" si="200"/>
        <v/>
      </c>
      <c r="AP216" s="20"/>
      <c r="AQ216" s="16" t="str">
        <f t="shared" si="201"/>
        <v/>
      </c>
      <c r="AR216" s="20"/>
      <c r="AS216" s="21"/>
      <c r="AT216" s="15"/>
      <c r="AU216" s="16" t="str">
        <f t="shared" si="202"/>
        <v/>
      </c>
      <c r="AV216" s="15"/>
      <c r="AW216" s="16" t="str">
        <f t="shared" si="203"/>
        <v/>
      </c>
      <c r="AX216" s="15"/>
      <c r="AY216" s="15"/>
      <c r="AZ216" s="22"/>
      <c r="BA216" s="96"/>
      <c r="BB216" s="23"/>
      <c r="BC216" s="16"/>
      <c r="BD216" s="91"/>
      <c r="BE216" s="24"/>
      <c r="BF216" s="431" t="s">
        <v>584</v>
      </c>
      <c r="BG216" s="431" t="s">
        <v>608</v>
      </c>
    </row>
    <row r="217" spans="1:59" ht="15.75" customHeight="1" x14ac:dyDescent="0.2">
      <c r="A217" s="176" t="s">
        <v>488</v>
      </c>
      <c r="B217" s="227" t="s">
        <v>19</v>
      </c>
      <c r="C217" s="721" t="s">
        <v>489</v>
      </c>
      <c r="D217" s="15"/>
      <c r="E217" s="16" t="str">
        <f t="shared" si="188"/>
        <v/>
      </c>
      <c r="F217" s="15"/>
      <c r="G217" s="16" t="str">
        <f t="shared" si="189"/>
        <v/>
      </c>
      <c r="H217" s="15"/>
      <c r="I217" s="17"/>
      <c r="J217" s="18"/>
      <c r="K217" s="16" t="str">
        <f t="shared" si="190"/>
        <v/>
      </c>
      <c r="L217" s="15"/>
      <c r="M217" s="16" t="str">
        <f t="shared" si="191"/>
        <v/>
      </c>
      <c r="N217" s="15"/>
      <c r="O217" s="19"/>
      <c r="P217" s="15"/>
      <c r="Q217" s="16" t="str">
        <f t="shared" si="192"/>
        <v/>
      </c>
      <c r="R217" s="15"/>
      <c r="S217" s="16" t="str">
        <f t="shared" si="193"/>
        <v/>
      </c>
      <c r="T217" s="15"/>
      <c r="U217" s="17"/>
      <c r="V217" s="18"/>
      <c r="W217" s="16" t="str">
        <f t="shared" si="194"/>
        <v/>
      </c>
      <c r="X217" s="15"/>
      <c r="Y217" s="16" t="str">
        <f t="shared" si="195"/>
        <v/>
      </c>
      <c r="Z217" s="15"/>
      <c r="AA217" s="19"/>
      <c r="AB217" s="15"/>
      <c r="AC217" s="16" t="str">
        <f t="shared" si="196"/>
        <v/>
      </c>
      <c r="AD217" s="15"/>
      <c r="AE217" s="16" t="str">
        <f t="shared" si="197"/>
        <v/>
      </c>
      <c r="AF217" s="15"/>
      <c r="AG217" s="17"/>
      <c r="AH217" s="18"/>
      <c r="AI217" s="16" t="str">
        <f t="shared" si="198"/>
        <v/>
      </c>
      <c r="AJ217" s="15"/>
      <c r="AK217" s="16" t="str">
        <f t="shared" si="199"/>
        <v/>
      </c>
      <c r="AL217" s="15"/>
      <c r="AM217" s="19"/>
      <c r="AN217" s="18"/>
      <c r="AO217" s="16" t="str">
        <f t="shared" si="200"/>
        <v/>
      </c>
      <c r="AP217" s="20"/>
      <c r="AQ217" s="16" t="str">
        <f t="shared" si="201"/>
        <v/>
      </c>
      <c r="AR217" s="20"/>
      <c r="AS217" s="21"/>
      <c r="AT217" s="15"/>
      <c r="AU217" s="16" t="str">
        <f t="shared" si="202"/>
        <v/>
      </c>
      <c r="AV217" s="15"/>
      <c r="AW217" s="16" t="str">
        <f t="shared" si="203"/>
        <v/>
      </c>
      <c r="AX217" s="15"/>
      <c r="AY217" s="15"/>
      <c r="AZ217" s="22"/>
      <c r="BA217" s="96"/>
      <c r="BB217" s="23"/>
      <c r="BC217" s="16"/>
      <c r="BD217" s="91"/>
      <c r="BE217" s="24"/>
      <c r="BF217" s="431" t="s">
        <v>585</v>
      </c>
      <c r="BG217" s="716" t="s">
        <v>812</v>
      </c>
    </row>
    <row r="218" spans="1:59" ht="15.75" customHeight="1" x14ac:dyDescent="0.2">
      <c r="A218" s="176" t="s">
        <v>847</v>
      </c>
      <c r="B218" s="227" t="s">
        <v>19</v>
      </c>
      <c r="C218" s="228" t="s">
        <v>490</v>
      </c>
      <c r="D218" s="15"/>
      <c r="E218" s="16" t="str">
        <f t="shared" si="188"/>
        <v/>
      </c>
      <c r="F218" s="15"/>
      <c r="G218" s="16" t="str">
        <f t="shared" si="189"/>
        <v/>
      </c>
      <c r="H218" s="15"/>
      <c r="I218" s="17"/>
      <c r="J218" s="18"/>
      <c r="K218" s="16" t="str">
        <f t="shared" si="190"/>
        <v/>
      </c>
      <c r="L218" s="15"/>
      <c r="M218" s="16" t="str">
        <f t="shared" si="191"/>
        <v/>
      </c>
      <c r="N218" s="15"/>
      <c r="O218" s="19"/>
      <c r="P218" s="15"/>
      <c r="Q218" s="16" t="str">
        <f t="shared" si="192"/>
        <v/>
      </c>
      <c r="R218" s="15"/>
      <c r="S218" s="16" t="str">
        <f t="shared" si="193"/>
        <v/>
      </c>
      <c r="T218" s="15"/>
      <c r="U218" s="17"/>
      <c r="V218" s="18"/>
      <c r="W218" s="16" t="str">
        <f t="shared" si="194"/>
        <v/>
      </c>
      <c r="X218" s="15"/>
      <c r="Y218" s="16" t="str">
        <f t="shared" si="195"/>
        <v/>
      </c>
      <c r="Z218" s="15"/>
      <c r="AA218" s="19"/>
      <c r="AB218" s="15"/>
      <c r="AC218" s="16" t="str">
        <f t="shared" si="196"/>
        <v/>
      </c>
      <c r="AD218" s="15"/>
      <c r="AE218" s="16" t="str">
        <f t="shared" si="197"/>
        <v/>
      </c>
      <c r="AF218" s="15"/>
      <c r="AG218" s="17"/>
      <c r="AH218" s="18"/>
      <c r="AI218" s="16" t="str">
        <f t="shared" si="198"/>
        <v/>
      </c>
      <c r="AJ218" s="15"/>
      <c r="AK218" s="16" t="str">
        <f t="shared" si="199"/>
        <v/>
      </c>
      <c r="AL218" s="15"/>
      <c r="AM218" s="19"/>
      <c r="AN218" s="18"/>
      <c r="AO218" s="16" t="str">
        <f t="shared" si="200"/>
        <v/>
      </c>
      <c r="AP218" s="20"/>
      <c r="AQ218" s="16" t="str">
        <f t="shared" si="201"/>
        <v/>
      </c>
      <c r="AR218" s="20"/>
      <c r="AS218" s="21"/>
      <c r="AT218" s="15"/>
      <c r="AU218" s="16" t="str">
        <f t="shared" si="202"/>
        <v/>
      </c>
      <c r="AV218" s="15"/>
      <c r="AW218" s="16" t="str">
        <f t="shared" si="203"/>
        <v/>
      </c>
      <c r="AX218" s="15"/>
      <c r="AY218" s="15"/>
      <c r="AZ218" s="22"/>
      <c r="BA218" s="96"/>
      <c r="BB218" s="23"/>
      <c r="BC218" s="16"/>
      <c r="BD218" s="91"/>
      <c r="BE218" s="24"/>
      <c r="BF218" s="651" t="s">
        <v>600</v>
      </c>
      <c r="BG218" s="431" t="s">
        <v>586</v>
      </c>
    </row>
    <row r="219" spans="1:59" ht="15.75" customHeight="1" x14ac:dyDescent="0.2">
      <c r="A219" s="176" t="s">
        <v>491</v>
      </c>
      <c r="B219" s="227" t="s">
        <v>19</v>
      </c>
      <c r="C219" s="228" t="s">
        <v>492</v>
      </c>
      <c r="D219" s="15"/>
      <c r="E219" s="16" t="str">
        <f t="shared" si="188"/>
        <v/>
      </c>
      <c r="F219" s="15"/>
      <c r="G219" s="16" t="str">
        <f t="shared" si="189"/>
        <v/>
      </c>
      <c r="H219" s="15"/>
      <c r="I219" s="17"/>
      <c r="J219" s="18"/>
      <c r="K219" s="16" t="str">
        <f t="shared" si="190"/>
        <v/>
      </c>
      <c r="L219" s="15"/>
      <c r="M219" s="16" t="str">
        <f t="shared" si="191"/>
        <v/>
      </c>
      <c r="N219" s="15"/>
      <c r="O219" s="19"/>
      <c r="P219" s="15"/>
      <c r="Q219" s="16" t="str">
        <f t="shared" si="192"/>
        <v/>
      </c>
      <c r="R219" s="15"/>
      <c r="S219" s="16" t="str">
        <f t="shared" si="193"/>
        <v/>
      </c>
      <c r="T219" s="15"/>
      <c r="U219" s="17"/>
      <c r="V219" s="18"/>
      <c r="W219" s="16" t="str">
        <f t="shared" si="194"/>
        <v/>
      </c>
      <c r="X219" s="15"/>
      <c r="Y219" s="16" t="str">
        <f t="shared" si="195"/>
        <v/>
      </c>
      <c r="Z219" s="15"/>
      <c r="AA219" s="19"/>
      <c r="AB219" s="15"/>
      <c r="AC219" s="16" t="str">
        <f t="shared" si="196"/>
        <v/>
      </c>
      <c r="AD219" s="15"/>
      <c r="AE219" s="16" t="str">
        <f t="shared" si="197"/>
        <v/>
      </c>
      <c r="AF219" s="15"/>
      <c r="AG219" s="17"/>
      <c r="AH219" s="18"/>
      <c r="AI219" s="16" t="str">
        <f t="shared" si="198"/>
        <v/>
      </c>
      <c r="AJ219" s="15"/>
      <c r="AK219" s="16" t="str">
        <f t="shared" si="199"/>
        <v/>
      </c>
      <c r="AL219" s="15"/>
      <c r="AM219" s="19"/>
      <c r="AN219" s="18"/>
      <c r="AO219" s="16" t="str">
        <f t="shared" si="200"/>
        <v/>
      </c>
      <c r="AP219" s="20"/>
      <c r="AQ219" s="16" t="str">
        <f t="shared" si="201"/>
        <v/>
      </c>
      <c r="AR219" s="20"/>
      <c r="AS219" s="21"/>
      <c r="AT219" s="15"/>
      <c r="AU219" s="16" t="str">
        <f t="shared" si="202"/>
        <v/>
      </c>
      <c r="AV219" s="15"/>
      <c r="AW219" s="16" t="str">
        <f t="shared" si="203"/>
        <v/>
      </c>
      <c r="AX219" s="15"/>
      <c r="AY219" s="15"/>
      <c r="AZ219" s="22"/>
      <c r="BA219" s="96"/>
      <c r="BB219" s="23"/>
      <c r="BC219" s="16"/>
      <c r="BD219" s="91"/>
      <c r="BE219" s="24"/>
      <c r="BF219" s="432" t="s">
        <v>587</v>
      </c>
      <c r="BG219" s="431" t="s">
        <v>588</v>
      </c>
    </row>
    <row r="220" spans="1:59" ht="15.75" customHeight="1" x14ac:dyDescent="0.2">
      <c r="A220" s="176" t="s">
        <v>493</v>
      </c>
      <c r="B220" s="227" t="s">
        <v>19</v>
      </c>
      <c r="C220" s="228" t="s">
        <v>494</v>
      </c>
      <c r="D220" s="15"/>
      <c r="E220" s="16" t="str">
        <f t="shared" si="188"/>
        <v/>
      </c>
      <c r="F220" s="15"/>
      <c r="G220" s="16" t="str">
        <f t="shared" si="189"/>
        <v/>
      </c>
      <c r="H220" s="15"/>
      <c r="I220" s="17"/>
      <c r="J220" s="18"/>
      <c r="K220" s="16" t="str">
        <f t="shared" si="190"/>
        <v/>
      </c>
      <c r="L220" s="15"/>
      <c r="M220" s="16" t="str">
        <f t="shared" si="191"/>
        <v/>
      </c>
      <c r="N220" s="15"/>
      <c r="O220" s="19"/>
      <c r="P220" s="15"/>
      <c r="Q220" s="16" t="str">
        <f t="shared" si="192"/>
        <v/>
      </c>
      <c r="R220" s="15"/>
      <c r="S220" s="16" t="str">
        <f t="shared" si="193"/>
        <v/>
      </c>
      <c r="T220" s="15"/>
      <c r="U220" s="17"/>
      <c r="V220" s="18"/>
      <c r="W220" s="16" t="str">
        <f t="shared" si="194"/>
        <v/>
      </c>
      <c r="X220" s="15"/>
      <c r="Y220" s="16" t="str">
        <f t="shared" si="195"/>
        <v/>
      </c>
      <c r="Z220" s="15"/>
      <c r="AA220" s="19"/>
      <c r="AB220" s="15"/>
      <c r="AC220" s="16" t="str">
        <f t="shared" si="196"/>
        <v/>
      </c>
      <c r="AD220" s="15"/>
      <c r="AE220" s="16" t="str">
        <f t="shared" si="197"/>
        <v/>
      </c>
      <c r="AF220" s="15"/>
      <c r="AG220" s="17"/>
      <c r="AH220" s="18"/>
      <c r="AI220" s="16" t="str">
        <f t="shared" si="198"/>
        <v/>
      </c>
      <c r="AJ220" s="15"/>
      <c r="AK220" s="16" t="str">
        <f t="shared" si="199"/>
        <v/>
      </c>
      <c r="AL220" s="15"/>
      <c r="AM220" s="19"/>
      <c r="AN220" s="18"/>
      <c r="AO220" s="16" t="str">
        <f t="shared" si="200"/>
        <v/>
      </c>
      <c r="AP220" s="20"/>
      <c r="AQ220" s="16" t="str">
        <f t="shared" si="201"/>
        <v/>
      </c>
      <c r="AR220" s="20"/>
      <c r="AS220" s="21"/>
      <c r="AT220" s="15"/>
      <c r="AU220" s="16" t="str">
        <f t="shared" si="202"/>
        <v/>
      </c>
      <c r="AV220" s="15"/>
      <c r="AW220" s="16" t="str">
        <f t="shared" si="203"/>
        <v/>
      </c>
      <c r="AX220" s="15"/>
      <c r="AY220" s="15"/>
      <c r="AZ220" s="22"/>
      <c r="BA220" s="96"/>
      <c r="BB220" s="23"/>
      <c r="BC220" s="16"/>
      <c r="BD220" s="91"/>
      <c r="BE220" s="24"/>
      <c r="BF220" s="431" t="s">
        <v>589</v>
      </c>
      <c r="BG220" s="431" t="s">
        <v>590</v>
      </c>
    </row>
    <row r="221" spans="1:59" ht="15.75" customHeight="1" x14ac:dyDescent="0.2">
      <c r="A221" s="176" t="s">
        <v>833</v>
      </c>
      <c r="B221" s="227" t="s">
        <v>19</v>
      </c>
      <c r="C221" s="228" t="s">
        <v>495</v>
      </c>
      <c r="D221" s="15"/>
      <c r="E221" s="16" t="str">
        <f t="shared" si="188"/>
        <v/>
      </c>
      <c r="F221" s="15"/>
      <c r="G221" s="16" t="str">
        <f t="shared" si="189"/>
        <v/>
      </c>
      <c r="H221" s="15"/>
      <c r="I221" s="17"/>
      <c r="J221" s="18"/>
      <c r="K221" s="16" t="str">
        <f t="shared" si="190"/>
        <v/>
      </c>
      <c r="L221" s="15"/>
      <c r="M221" s="16" t="str">
        <f t="shared" si="191"/>
        <v/>
      </c>
      <c r="N221" s="15"/>
      <c r="O221" s="19"/>
      <c r="P221" s="15"/>
      <c r="Q221" s="16" t="str">
        <f t="shared" si="192"/>
        <v/>
      </c>
      <c r="R221" s="15"/>
      <c r="S221" s="16" t="str">
        <f t="shared" si="193"/>
        <v/>
      </c>
      <c r="T221" s="15"/>
      <c r="U221" s="17"/>
      <c r="V221" s="18"/>
      <c r="W221" s="16" t="str">
        <f t="shared" si="194"/>
        <v/>
      </c>
      <c r="X221" s="15"/>
      <c r="Y221" s="16" t="str">
        <f t="shared" si="195"/>
        <v/>
      </c>
      <c r="Z221" s="15"/>
      <c r="AA221" s="19"/>
      <c r="AB221" s="15"/>
      <c r="AC221" s="16" t="str">
        <f t="shared" si="196"/>
        <v/>
      </c>
      <c r="AD221" s="15"/>
      <c r="AE221" s="16" t="str">
        <f t="shared" si="197"/>
        <v/>
      </c>
      <c r="AF221" s="15"/>
      <c r="AG221" s="17"/>
      <c r="AH221" s="18"/>
      <c r="AI221" s="16" t="str">
        <f t="shared" si="198"/>
        <v/>
      </c>
      <c r="AJ221" s="15"/>
      <c r="AK221" s="16" t="str">
        <f t="shared" si="199"/>
        <v/>
      </c>
      <c r="AL221" s="15"/>
      <c r="AM221" s="19"/>
      <c r="AN221" s="18"/>
      <c r="AO221" s="16" t="str">
        <f t="shared" si="200"/>
        <v/>
      </c>
      <c r="AP221" s="20"/>
      <c r="AQ221" s="16" t="str">
        <f t="shared" si="201"/>
        <v/>
      </c>
      <c r="AR221" s="20"/>
      <c r="AS221" s="21"/>
      <c r="AT221" s="15"/>
      <c r="AU221" s="16" t="str">
        <f t="shared" si="202"/>
        <v/>
      </c>
      <c r="AV221" s="15"/>
      <c r="AW221" s="16" t="str">
        <f t="shared" si="203"/>
        <v/>
      </c>
      <c r="AX221" s="15"/>
      <c r="AY221" s="15"/>
      <c r="AZ221" s="22"/>
      <c r="BA221" s="96"/>
      <c r="BB221" s="23"/>
      <c r="BC221" s="16"/>
      <c r="BD221" s="91"/>
      <c r="BE221" s="24"/>
      <c r="BF221" s="432" t="s">
        <v>591</v>
      </c>
      <c r="BG221" s="431" t="s">
        <v>592</v>
      </c>
    </row>
    <row r="222" spans="1:59" ht="15.75" customHeight="1" x14ac:dyDescent="0.2">
      <c r="A222" s="176" t="s">
        <v>496</v>
      </c>
      <c r="B222" s="227" t="s">
        <v>19</v>
      </c>
      <c r="C222" s="228" t="s">
        <v>497</v>
      </c>
      <c r="D222" s="15"/>
      <c r="E222" s="16" t="str">
        <f t="shared" si="188"/>
        <v/>
      </c>
      <c r="F222" s="15"/>
      <c r="G222" s="16" t="str">
        <f t="shared" si="189"/>
        <v/>
      </c>
      <c r="H222" s="15"/>
      <c r="I222" s="17"/>
      <c r="J222" s="18"/>
      <c r="K222" s="16" t="str">
        <f t="shared" si="190"/>
        <v/>
      </c>
      <c r="L222" s="15"/>
      <c r="M222" s="16" t="str">
        <f t="shared" si="191"/>
        <v/>
      </c>
      <c r="N222" s="15"/>
      <c r="O222" s="19"/>
      <c r="P222" s="15"/>
      <c r="Q222" s="16" t="str">
        <f t="shared" si="192"/>
        <v/>
      </c>
      <c r="R222" s="15"/>
      <c r="S222" s="16" t="str">
        <f t="shared" si="193"/>
        <v/>
      </c>
      <c r="T222" s="15"/>
      <c r="U222" s="17"/>
      <c r="V222" s="18"/>
      <c r="W222" s="16" t="str">
        <f t="shared" si="194"/>
        <v/>
      </c>
      <c r="X222" s="15"/>
      <c r="Y222" s="16" t="str">
        <f t="shared" si="195"/>
        <v/>
      </c>
      <c r="Z222" s="15"/>
      <c r="AA222" s="19"/>
      <c r="AB222" s="15"/>
      <c r="AC222" s="16" t="str">
        <f t="shared" si="196"/>
        <v/>
      </c>
      <c r="AD222" s="15"/>
      <c r="AE222" s="16" t="str">
        <f t="shared" si="197"/>
        <v/>
      </c>
      <c r="AF222" s="15"/>
      <c r="AG222" s="17"/>
      <c r="AH222" s="18"/>
      <c r="AI222" s="16" t="str">
        <f t="shared" si="198"/>
        <v/>
      </c>
      <c r="AJ222" s="15"/>
      <c r="AK222" s="16" t="str">
        <f t="shared" si="199"/>
        <v/>
      </c>
      <c r="AL222" s="15"/>
      <c r="AM222" s="19"/>
      <c r="AN222" s="18"/>
      <c r="AO222" s="16" t="str">
        <f t="shared" si="200"/>
        <v/>
      </c>
      <c r="AP222" s="20"/>
      <c r="AQ222" s="16" t="str">
        <f t="shared" si="201"/>
        <v/>
      </c>
      <c r="AR222" s="20"/>
      <c r="AS222" s="21"/>
      <c r="AT222" s="15"/>
      <c r="AU222" s="16" t="str">
        <f t="shared" si="202"/>
        <v/>
      </c>
      <c r="AV222" s="15"/>
      <c r="AW222" s="16" t="str">
        <f t="shared" si="203"/>
        <v/>
      </c>
      <c r="AX222" s="15"/>
      <c r="AY222" s="15"/>
      <c r="AZ222" s="22"/>
      <c r="BA222" s="96"/>
      <c r="BB222" s="23"/>
      <c r="BC222" s="16"/>
      <c r="BD222" s="91"/>
      <c r="BE222" s="24"/>
      <c r="BF222" s="431" t="s">
        <v>593</v>
      </c>
      <c r="BG222" s="431" t="s">
        <v>594</v>
      </c>
    </row>
    <row r="223" spans="1:59" ht="15.75" customHeight="1" x14ac:dyDescent="0.2">
      <c r="A223" s="176" t="s">
        <v>834</v>
      </c>
      <c r="B223" s="227" t="s">
        <v>19</v>
      </c>
      <c r="C223" s="228" t="s">
        <v>498</v>
      </c>
      <c r="D223" s="15"/>
      <c r="E223" s="16" t="str">
        <f t="shared" si="188"/>
        <v/>
      </c>
      <c r="F223" s="15"/>
      <c r="G223" s="16" t="str">
        <f t="shared" si="189"/>
        <v/>
      </c>
      <c r="H223" s="15"/>
      <c r="I223" s="17"/>
      <c r="J223" s="18"/>
      <c r="K223" s="16" t="str">
        <f t="shared" si="190"/>
        <v/>
      </c>
      <c r="L223" s="15"/>
      <c r="M223" s="16" t="str">
        <f t="shared" si="191"/>
        <v/>
      </c>
      <c r="N223" s="15"/>
      <c r="O223" s="19"/>
      <c r="P223" s="15"/>
      <c r="Q223" s="16" t="str">
        <f t="shared" si="192"/>
        <v/>
      </c>
      <c r="R223" s="15"/>
      <c r="S223" s="16" t="str">
        <f t="shared" si="193"/>
        <v/>
      </c>
      <c r="T223" s="15"/>
      <c r="U223" s="17"/>
      <c r="V223" s="18"/>
      <c r="W223" s="16" t="str">
        <f t="shared" si="194"/>
        <v/>
      </c>
      <c r="X223" s="15"/>
      <c r="Y223" s="16" t="str">
        <f t="shared" si="195"/>
        <v/>
      </c>
      <c r="Z223" s="15"/>
      <c r="AA223" s="19"/>
      <c r="AB223" s="15"/>
      <c r="AC223" s="16" t="str">
        <f t="shared" si="196"/>
        <v/>
      </c>
      <c r="AD223" s="15"/>
      <c r="AE223" s="16" t="str">
        <f t="shared" si="197"/>
        <v/>
      </c>
      <c r="AF223" s="15"/>
      <c r="AG223" s="17"/>
      <c r="AH223" s="18"/>
      <c r="AI223" s="16" t="str">
        <f t="shared" si="198"/>
        <v/>
      </c>
      <c r="AJ223" s="15"/>
      <c r="AK223" s="16" t="str">
        <f t="shared" si="199"/>
        <v/>
      </c>
      <c r="AL223" s="15"/>
      <c r="AM223" s="19"/>
      <c r="AN223" s="18"/>
      <c r="AO223" s="16" t="str">
        <f t="shared" si="200"/>
        <v/>
      </c>
      <c r="AP223" s="20"/>
      <c r="AQ223" s="16" t="str">
        <f t="shared" si="201"/>
        <v/>
      </c>
      <c r="AR223" s="20"/>
      <c r="AS223" s="21"/>
      <c r="AT223" s="15"/>
      <c r="AU223" s="16" t="str">
        <f t="shared" si="202"/>
        <v/>
      </c>
      <c r="AV223" s="15"/>
      <c r="AW223" s="16" t="str">
        <f t="shared" si="203"/>
        <v/>
      </c>
      <c r="AX223" s="15"/>
      <c r="AY223" s="15"/>
      <c r="AZ223" s="22"/>
      <c r="BA223" s="96"/>
      <c r="BB223" s="23"/>
      <c r="BC223" s="16"/>
      <c r="BD223" s="91"/>
      <c r="BE223" s="24"/>
      <c r="BF223" s="431" t="s">
        <v>584</v>
      </c>
      <c r="BG223" s="431" t="s">
        <v>608</v>
      </c>
    </row>
    <row r="224" spans="1:59" ht="15.75" customHeight="1" x14ac:dyDescent="0.2">
      <c r="A224" s="176" t="s">
        <v>499</v>
      </c>
      <c r="B224" s="227" t="s">
        <v>19</v>
      </c>
      <c r="C224" s="228" t="s">
        <v>500</v>
      </c>
      <c r="D224" s="15"/>
      <c r="E224" s="16" t="str">
        <f t="shared" si="188"/>
        <v/>
      </c>
      <c r="F224" s="15"/>
      <c r="G224" s="16" t="str">
        <f t="shared" si="189"/>
        <v/>
      </c>
      <c r="H224" s="15"/>
      <c r="I224" s="17"/>
      <c r="J224" s="18"/>
      <c r="K224" s="16" t="str">
        <f t="shared" si="190"/>
        <v/>
      </c>
      <c r="L224" s="15"/>
      <c r="M224" s="16" t="str">
        <f t="shared" si="191"/>
        <v/>
      </c>
      <c r="N224" s="15"/>
      <c r="O224" s="19"/>
      <c r="P224" s="15"/>
      <c r="Q224" s="16" t="str">
        <f t="shared" si="192"/>
        <v/>
      </c>
      <c r="R224" s="15"/>
      <c r="S224" s="16" t="str">
        <f t="shared" si="193"/>
        <v/>
      </c>
      <c r="T224" s="15"/>
      <c r="U224" s="17"/>
      <c r="V224" s="18"/>
      <c r="W224" s="16" t="str">
        <f t="shared" si="194"/>
        <v/>
      </c>
      <c r="X224" s="15"/>
      <c r="Y224" s="16" t="str">
        <f t="shared" si="195"/>
        <v/>
      </c>
      <c r="Z224" s="15"/>
      <c r="AA224" s="19"/>
      <c r="AB224" s="15"/>
      <c r="AC224" s="16" t="str">
        <f t="shared" si="196"/>
        <v/>
      </c>
      <c r="AD224" s="15"/>
      <c r="AE224" s="16" t="str">
        <f t="shared" si="197"/>
        <v/>
      </c>
      <c r="AF224" s="15"/>
      <c r="AG224" s="17"/>
      <c r="AH224" s="18"/>
      <c r="AI224" s="16" t="str">
        <f t="shared" si="198"/>
        <v/>
      </c>
      <c r="AJ224" s="15"/>
      <c r="AK224" s="16" t="str">
        <f t="shared" si="199"/>
        <v/>
      </c>
      <c r="AL224" s="15"/>
      <c r="AM224" s="19"/>
      <c r="AN224" s="18"/>
      <c r="AO224" s="16" t="str">
        <f t="shared" si="200"/>
        <v/>
      </c>
      <c r="AP224" s="20"/>
      <c r="AQ224" s="16" t="str">
        <f t="shared" si="201"/>
        <v/>
      </c>
      <c r="AR224" s="20"/>
      <c r="AS224" s="21"/>
      <c r="AT224" s="15"/>
      <c r="AU224" s="16" t="str">
        <f t="shared" si="202"/>
        <v/>
      </c>
      <c r="AV224" s="15"/>
      <c r="AW224" s="16" t="str">
        <f t="shared" si="203"/>
        <v/>
      </c>
      <c r="AX224" s="15"/>
      <c r="AY224" s="15"/>
      <c r="AZ224" s="22"/>
      <c r="BA224" s="96"/>
      <c r="BB224" s="23"/>
      <c r="BC224" s="16"/>
      <c r="BD224" s="91"/>
      <c r="BE224" s="24"/>
      <c r="BF224" s="431" t="s">
        <v>574</v>
      </c>
      <c r="BG224" s="431" t="s">
        <v>595</v>
      </c>
    </row>
    <row r="225" spans="1:59" ht="15.75" customHeight="1" x14ac:dyDescent="0.2">
      <c r="A225" s="176" t="s">
        <v>501</v>
      </c>
      <c r="B225" s="227" t="s">
        <v>19</v>
      </c>
      <c r="C225" s="228" t="s">
        <v>502</v>
      </c>
      <c r="D225" s="15"/>
      <c r="E225" s="16" t="str">
        <f t="shared" si="188"/>
        <v/>
      </c>
      <c r="F225" s="15"/>
      <c r="G225" s="16" t="str">
        <f t="shared" si="189"/>
        <v/>
      </c>
      <c r="H225" s="15"/>
      <c r="I225" s="17"/>
      <c r="J225" s="18"/>
      <c r="K225" s="16" t="str">
        <f t="shared" si="190"/>
        <v/>
      </c>
      <c r="L225" s="15"/>
      <c r="M225" s="16" t="str">
        <f t="shared" si="191"/>
        <v/>
      </c>
      <c r="N225" s="15"/>
      <c r="O225" s="19"/>
      <c r="P225" s="15"/>
      <c r="Q225" s="16" t="str">
        <f t="shared" si="192"/>
        <v/>
      </c>
      <c r="R225" s="15"/>
      <c r="S225" s="16" t="str">
        <f t="shared" si="193"/>
        <v/>
      </c>
      <c r="T225" s="15"/>
      <c r="U225" s="17"/>
      <c r="V225" s="18"/>
      <c r="W225" s="16" t="str">
        <f t="shared" si="194"/>
        <v/>
      </c>
      <c r="X225" s="15"/>
      <c r="Y225" s="16" t="str">
        <f t="shared" si="195"/>
        <v/>
      </c>
      <c r="Z225" s="15"/>
      <c r="AA225" s="19"/>
      <c r="AB225" s="15"/>
      <c r="AC225" s="16" t="str">
        <f t="shared" si="196"/>
        <v/>
      </c>
      <c r="AD225" s="15"/>
      <c r="AE225" s="16" t="str">
        <f t="shared" si="197"/>
        <v/>
      </c>
      <c r="AF225" s="15"/>
      <c r="AG225" s="17"/>
      <c r="AH225" s="18"/>
      <c r="AI225" s="16" t="str">
        <f t="shared" si="198"/>
        <v/>
      </c>
      <c r="AJ225" s="15"/>
      <c r="AK225" s="16" t="str">
        <f t="shared" si="199"/>
        <v/>
      </c>
      <c r="AL225" s="15"/>
      <c r="AM225" s="19"/>
      <c r="AN225" s="18"/>
      <c r="AO225" s="16" t="str">
        <f t="shared" si="200"/>
        <v/>
      </c>
      <c r="AP225" s="20"/>
      <c r="AQ225" s="16" t="str">
        <f t="shared" si="201"/>
        <v/>
      </c>
      <c r="AR225" s="20"/>
      <c r="AS225" s="21"/>
      <c r="AT225" s="15"/>
      <c r="AU225" s="16" t="str">
        <f t="shared" si="202"/>
        <v/>
      </c>
      <c r="AV225" s="15"/>
      <c r="AW225" s="16" t="str">
        <f t="shared" si="203"/>
        <v/>
      </c>
      <c r="AX225" s="15"/>
      <c r="AY225" s="15"/>
      <c r="AZ225" s="22"/>
      <c r="BA225" s="96"/>
      <c r="BB225" s="23"/>
      <c r="BC225" s="16"/>
      <c r="BD225" s="91"/>
      <c r="BE225" s="24"/>
      <c r="BF225" s="432" t="s">
        <v>596</v>
      </c>
      <c r="BG225" s="431" t="s">
        <v>609</v>
      </c>
    </row>
    <row r="226" spans="1:59" ht="15.75" customHeight="1" x14ac:dyDescent="0.2">
      <c r="A226" s="176" t="s">
        <v>836</v>
      </c>
      <c r="B226" s="227" t="s">
        <v>19</v>
      </c>
      <c r="C226" s="228" t="s">
        <v>503</v>
      </c>
      <c r="D226" s="15"/>
      <c r="E226" s="16" t="str">
        <f t="shared" si="188"/>
        <v/>
      </c>
      <c r="F226" s="15"/>
      <c r="G226" s="16" t="str">
        <f t="shared" si="189"/>
        <v/>
      </c>
      <c r="H226" s="15"/>
      <c r="I226" s="17"/>
      <c r="J226" s="18"/>
      <c r="K226" s="16" t="str">
        <f t="shared" si="190"/>
        <v/>
      </c>
      <c r="L226" s="15"/>
      <c r="M226" s="16" t="str">
        <f t="shared" si="191"/>
        <v/>
      </c>
      <c r="N226" s="15"/>
      <c r="O226" s="19"/>
      <c r="P226" s="15"/>
      <c r="Q226" s="16" t="str">
        <f t="shared" si="192"/>
        <v/>
      </c>
      <c r="R226" s="15"/>
      <c r="S226" s="16" t="str">
        <f t="shared" si="193"/>
        <v/>
      </c>
      <c r="T226" s="15"/>
      <c r="U226" s="17"/>
      <c r="V226" s="18"/>
      <c r="W226" s="16" t="str">
        <f t="shared" si="194"/>
        <v/>
      </c>
      <c r="X226" s="15"/>
      <c r="Y226" s="16" t="str">
        <f t="shared" si="195"/>
        <v/>
      </c>
      <c r="Z226" s="15"/>
      <c r="AA226" s="19"/>
      <c r="AB226" s="15"/>
      <c r="AC226" s="16" t="str">
        <f t="shared" si="196"/>
        <v/>
      </c>
      <c r="AD226" s="15"/>
      <c r="AE226" s="16" t="str">
        <f t="shared" si="197"/>
        <v/>
      </c>
      <c r="AF226" s="15"/>
      <c r="AG226" s="17"/>
      <c r="AH226" s="18"/>
      <c r="AI226" s="16" t="str">
        <f t="shared" si="198"/>
        <v/>
      </c>
      <c r="AJ226" s="15"/>
      <c r="AK226" s="16" t="str">
        <f t="shared" si="199"/>
        <v/>
      </c>
      <c r="AL226" s="15"/>
      <c r="AM226" s="19"/>
      <c r="AN226" s="18"/>
      <c r="AO226" s="16" t="str">
        <f t="shared" si="200"/>
        <v/>
      </c>
      <c r="AP226" s="20"/>
      <c r="AQ226" s="16" t="str">
        <f t="shared" si="201"/>
        <v/>
      </c>
      <c r="AR226" s="20"/>
      <c r="AS226" s="21"/>
      <c r="AT226" s="15"/>
      <c r="AU226" s="16" t="str">
        <f t="shared" si="202"/>
        <v/>
      </c>
      <c r="AV226" s="15"/>
      <c r="AW226" s="16" t="str">
        <f t="shared" si="203"/>
        <v/>
      </c>
      <c r="AX226" s="15"/>
      <c r="AY226" s="15"/>
      <c r="AZ226" s="22"/>
      <c r="BA226" s="96"/>
      <c r="BB226" s="23"/>
      <c r="BC226" s="16"/>
      <c r="BD226" s="91"/>
      <c r="BE226" s="24"/>
      <c r="BF226" s="431" t="s">
        <v>597</v>
      </c>
      <c r="BG226" s="431" t="s">
        <v>598</v>
      </c>
    </row>
    <row r="227" spans="1:59" ht="15.75" customHeight="1" x14ac:dyDescent="0.2">
      <c r="A227" s="176" t="s">
        <v>835</v>
      </c>
      <c r="B227" s="227" t="s">
        <v>19</v>
      </c>
      <c r="C227" s="228" t="s">
        <v>504</v>
      </c>
      <c r="D227" s="15"/>
      <c r="E227" s="16" t="str">
        <f t="shared" si="188"/>
        <v/>
      </c>
      <c r="F227" s="15"/>
      <c r="G227" s="16" t="str">
        <f t="shared" si="189"/>
        <v/>
      </c>
      <c r="H227" s="15"/>
      <c r="I227" s="17"/>
      <c r="J227" s="18"/>
      <c r="K227" s="16" t="str">
        <f t="shared" si="190"/>
        <v/>
      </c>
      <c r="L227" s="15"/>
      <c r="M227" s="16" t="str">
        <f t="shared" si="191"/>
        <v/>
      </c>
      <c r="N227" s="15"/>
      <c r="O227" s="19"/>
      <c r="P227" s="15"/>
      <c r="Q227" s="16" t="str">
        <f t="shared" si="192"/>
        <v/>
      </c>
      <c r="R227" s="15"/>
      <c r="S227" s="16" t="str">
        <f t="shared" si="193"/>
        <v/>
      </c>
      <c r="T227" s="15"/>
      <c r="U227" s="17"/>
      <c r="V227" s="18"/>
      <c r="W227" s="16" t="str">
        <f t="shared" si="194"/>
        <v/>
      </c>
      <c r="X227" s="15"/>
      <c r="Y227" s="16" t="str">
        <f t="shared" si="195"/>
        <v/>
      </c>
      <c r="Z227" s="15"/>
      <c r="AA227" s="19"/>
      <c r="AB227" s="15"/>
      <c r="AC227" s="16" t="str">
        <f t="shared" si="196"/>
        <v/>
      </c>
      <c r="AD227" s="15"/>
      <c r="AE227" s="16" t="str">
        <f t="shared" si="197"/>
        <v/>
      </c>
      <c r="AF227" s="15"/>
      <c r="AG227" s="17"/>
      <c r="AH227" s="18"/>
      <c r="AI227" s="16" t="str">
        <f t="shared" si="198"/>
        <v/>
      </c>
      <c r="AJ227" s="15"/>
      <c r="AK227" s="16" t="str">
        <f t="shared" si="199"/>
        <v/>
      </c>
      <c r="AL227" s="15"/>
      <c r="AM227" s="19"/>
      <c r="AN227" s="18"/>
      <c r="AO227" s="16" t="str">
        <f t="shared" si="200"/>
        <v/>
      </c>
      <c r="AP227" s="20"/>
      <c r="AQ227" s="16" t="str">
        <f t="shared" si="201"/>
        <v/>
      </c>
      <c r="AR227" s="20"/>
      <c r="AS227" s="21"/>
      <c r="AT227" s="15"/>
      <c r="AU227" s="16" t="str">
        <f t="shared" si="202"/>
        <v/>
      </c>
      <c r="AV227" s="15"/>
      <c r="AW227" s="16" t="str">
        <f t="shared" si="203"/>
        <v/>
      </c>
      <c r="AX227" s="15"/>
      <c r="AY227" s="15"/>
      <c r="AZ227" s="22"/>
      <c r="BA227" s="96"/>
      <c r="BB227" s="23"/>
      <c r="BC227" s="16"/>
      <c r="BD227" s="91"/>
      <c r="BE227" s="24"/>
      <c r="BF227" s="431" t="s">
        <v>606</v>
      </c>
      <c r="BG227" s="431" t="s">
        <v>599</v>
      </c>
    </row>
    <row r="228" spans="1:59" ht="15.75" customHeight="1" x14ac:dyDescent="0.2">
      <c r="A228" s="443" t="s">
        <v>612</v>
      </c>
      <c r="B228" s="445" t="s">
        <v>19</v>
      </c>
      <c r="C228" s="444" t="s">
        <v>616</v>
      </c>
      <c r="D228" s="172"/>
      <c r="E228" s="96"/>
      <c r="F228" s="172"/>
      <c r="G228" s="96"/>
      <c r="H228" s="172"/>
      <c r="I228" s="173"/>
      <c r="J228" s="195"/>
      <c r="K228" s="96"/>
      <c r="L228" s="172"/>
      <c r="M228" s="96"/>
      <c r="N228" s="172"/>
      <c r="O228" s="196"/>
      <c r="P228" s="172"/>
      <c r="Q228" s="96"/>
      <c r="R228" s="172"/>
      <c r="S228" s="96"/>
      <c r="T228" s="172"/>
      <c r="U228" s="173"/>
      <c r="V228" s="195"/>
      <c r="W228" s="96"/>
      <c r="X228" s="172"/>
      <c r="Y228" s="96"/>
      <c r="Z228" s="172"/>
      <c r="AA228" s="196"/>
      <c r="AB228" s="172"/>
      <c r="AC228" s="96"/>
      <c r="AD228" s="172"/>
      <c r="AE228" s="96"/>
      <c r="AF228" s="172"/>
      <c r="AG228" s="173"/>
      <c r="AH228" s="195"/>
      <c r="AI228" s="96"/>
      <c r="AJ228" s="172"/>
      <c r="AK228" s="96"/>
      <c r="AL228" s="172"/>
      <c r="AM228" s="196"/>
      <c r="AN228" s="195"/>
      <c r="AO228" s="96"/>
      <c r="AP228" s="197"/>
      <c r="AQ228" s="96"/>
      <c r="AR228" s="197"/>
      <c r="AS228" s="198"/>
      <c r="AT228" s="172"/>
      <c r="AU228" s="96"/>
      <c r="AV228" s="172"/>
      <c r="AW228" s="96"/>
      <c r="AX228" s="172"/>
      <c r="AY228" s="172"/>
      <c r="AZ228" s="199"/>
      <c r="BA228" s="96"/>
      <c r="BB228" s="160"/>
      <c r="BC228" s="96"/>
      <c r="BD228" s="174"/>
      <c r="BE228" s="175"/>
      <c r="BF228" s="431" t="s">
        <v>581</v>
      </c>
      <c r="BG228" s="431" t="s">
        <v>613</v>
      </c>
    </row>
    <row r="229" spans="1:59" ht="15.75" customHeight="1" x14ac:dyDescent="0.2">
      <c r="A229" s="653" t="s">
        <v>505</v>
      </c>
      <c r="B229" s="655" t="s">
        <v>19</v>
      </c>
      <c r="C229" s="228" t="s">
        <v>506</v>
      </c>
      <c r="D229" s="172"/>
      <c r="E229" s="96"/>
      <c r="F229" s="172"/>
      <c r="G229" s="96"/>
      <c r="H229" s="172"/>
      <c r="I229" s="173"/>
      <c r="J229" s="195"/>
      <c r="K229" s="96"/>
      <c r="L229" s="172"/>
      <c r="M229" s="96"/>
      <c r="N229" s="172"/>
      <c r="O229" s="196"/>
      <c r="P229" s="172"/>
      <c r="Q229" s="96"/>
      <c r="R229" s="172"/>
      <c r="S229" s="96"/>
      <c r="T229" s="172"/>
      <c r="U229" s="173"/>
      <c r="V229" s="195"/>
      <c r="W229" s="96"/>
      <c r="X229" s="172"/>
      <c r="Y229" s="96"/>
      <c r="Z229" s="172"/>
      <c r="AA229" s="196"/>
      <c r="AB229" s="172"/>
      <c r="AC229" s="96"/>
      <c r="AD229" s="172"/>
      <c r="AE229" s="96"/>
      <c r="AF229" s="172"/>
      <c r="AG229" s="173"/>
      <c r="AH229" s="195"/>
      <c r="AI229" s="96"/>
      <c r="AJ229" s="172"/>
      <c r="AK229" s="96"/>
      <c r="AL229" s="172"/>
      <c r="AM229" s="196"/>
      <c r="AN229" s="195"/>
      <c r="AO229" s="96"/>
      <c r="AP229" s="197"/>
      <c r="AQ229" s="96"/>
      <c r="AR229" s="197"/>
      <c r="AS229" s="198"/>
      <c r="AT229" s="172"/>
      <c r="AU229" s="96"/>
      <c r="AV229" s="172"/>
      <c r="AW229" s="96"/>
      <c r="AX229" s="172"/>
      <c r="AY229" s="172"/>
      <c r="AZ229" s="199"/>
      <c r="BA229" s="96"/>
      <c r="BB229" s="160"/>
      <c r="BC229" s="96"/>
      <c r="BD229" s="174"/>
      <c r="BE229" s="175"/>
      <c r="BF229" s="431" t="s">
        <v>600</v>
      </c>
      <c r="BG229" s="431" t="s">
        <v>610</v>
      </c>
    </row>
    <row r="230" spans="1:59" s="698" customFormat="1" ht="15.75" customHeight="1" x14ac:dyDescent="0.25">
      <c r="A230" s="652" t="s">
        <v>876</v>
      </c>
      <c r="B230" s="742" t="s">
        <v>19</v>
      </c>
      <c r="C230" s="654" t="s">
        <v>875</v>
      </c>
      <c r="D230" s="733"/>
      <c r="E230" s="727"/>
      <c r="F230" s="733"/>
      <c r="G230" s="727"/>
      <c r="H230" s="733"/>
      <c r="I230" s="743"/>
      <c r="J230" s="744"/>
      <c r="K230" s="727"/>
      <c r="L230" s="733"/>
      <c r="M230" s="727"/>
      <c r="N230" s="733"/>
      <c r="O230" s="735"/>
      <c r="P230" s="733"/>
      <c r="Q230" s="727"/>
      <c r="R230" s="733"/>
      <c r="S230" s="727"/>
      <c r="T230" s="733"/>
      <c r="U230" s="743"/>
      <c r="V230" s="744"/>
      <c r="W230" s="727"/>
      <c r="X230" s="733"/>
      <c r="Y230" s="727"/>
      <c r="Z230" s="733"/>
      <c r="AA230" s="735"/>
      <c r="AB230" s="733"/>
      <c r="AC230" s="727"/>
      <c r="AD230" s="733"/>
      <c r="AE230" s="727"/>
      <c r="AF230" s="733"/>
      <c r="AG230" s="743"/>
      <c r="AH230" s="744"/>
      <c r="AI230" s="727"/>
      <c r="AJ230" s="733"/>
      <c r="AK230" s="727"/>
      <c r="AL230" s="733"/>
      <c r="AM230" s="735"/>
      <c r="AN230" s="744"/>
      <c r="AO230" s="727"/>
      <c r="AP230" s="737"/>
      <c r="AQ230" s="727"/>
      <c r="AR230" s="737"/>
      <c r="AS230" s="745"/>
      <c r="AT230" s="733"/>
      <c r="AU230" s="727"/>
      <c r="AV230" s="733"/>
      <c r="AW230" s="727"/>
      <c r="AX230" s="733"/>
      <c r="AY230" s="733"/>
      <c r="AZ230" s="738"/>
      <c r="BA230" s="727"/>
      <c r="BB230" s="739"/>
      <c r="BC230" s="727"/>
      <c r="BD230" s="740"/>
      <c r="BE230" s="741"/>
      <c r="BF230" s="651" t="s">
        <v>600</v>
      </c>
      <c r="BG230" s="651" t="s">
        <v>877</v>
      </c>
    </row>
    <row r="231" spans="1:59" ht="15.75" customHeight="1" x14ac:dyDescent="0.2">
      <c r="A231" s="719" t="s">
        <v>801</v>
      </c>
      <c r="B231" s="656" t="s">
        <v>19</v>
      </c>
      <c r="C231" s="717" t="s">
        <v>803</v>
      </c>
      <c r="D231" s="172"/>
      <c r="E231" s="96"/>
      <c r="F231" s="172"/>
      <c r="G231" s="96"/>
      <c r="H231" s="172"/>
      <c r="I231" s="173"/>
      <c r="J231" s="195"/>
      <c r="K231" s="96"/>
      <c r="L231" s="172"/>
      <c r="M231" s="96"/>
      <c r="N231" s="172"/>
      <c r="O231" s="196"/>
      <c r="P231" s="172"/>
      <c r="Q231" s="96"/>
      <c r="R231" s="172"/>
      <c r="S231" s="96"/>
      <c r="T231" s="172"/>
      <c r="U231" s="173"/>
      <c r="V231" s="195"/>
      <c r="W231" s="96"/>
      <c r="X231" s="172"/>
      <c r="Y231" s="96"/>
      <c r="Z231" s="172"/>
      <c r="AA231" s="196"/>
      <c r="AB231" s="172"/>
      <c r="AC231" s="96"/>
      <c r="AD231" s="172"/>
      <c r="AE231" s="96"/>
      <c r="AF231" s="172"/>
      <c r="AG231" s="173"/>
      <c r="AH231" s="195"/>
      <c r="AI231" s="96"/>
      <c r="AJ231" s="172"/>
      <c r="AK231" s="96"/>
      <c r="AL231" s="172"/>
      <c r="AM231" s="196"/>
      <c r="AN231" s="195"/>
      <c r="AO231" s="96"/>
      <c r="AP231" s="197"/>
      <c r="AQ231" s="96"/>
      <c r="AR231" s="197"/>
      <c r="AS231" s="198"/>
      <c r="AT231" s="172"/>
      <c r="AU231" s="96"/>
      <c r="AV231" s="172"/>
      <c r="AW231" s="96"/>
      <c r="AX231" s="172"/>
      <c r="AY231" s="172"/>
      <c r="AZ231" s="199"/>
      <c r="BA231" s="96"/>
      <c r="BB231" s="160"/>
      <c r="BC231" s="96"/>
      <c r="BD231" s="174"/>
      <c r="BE231" s="175"/>
      <c r="BF231" s="431" t="s">
        <v>574</v>
      </c>
      <c r="BG231" s="431" t="s">
        <v>595</v>
      </c>
    </row>
    <row r="232" spans="1:59" ht="15.75" customHeight="1" x14ac:dyDescent="0.2">
      <c r="A232" s="653" t="s">
        <v>802</v>
      </c>
      <c r="B232" s="227" t="s">
        <v>19</v>
      </c>
      <c r="C232" s="228" t="s">
        <v>804</v>
      </c>
      <c r="D232" s="660"/>
      <c r="E232" s="476" t="str">
        <f t="shared" ref="E232" si="204">IF(D232*14=0,"",D232*14)</f>
        <v/>
      </c>
      <c r="F232" s="477"/>
      <c r="G232" s="476" t="str">
        <f t="shared" ref="G232" si="205">IF(F232*14=0,"",F232*14)</f>
        <v/>
      </c>
      <c r="H232" s="477"/>
      <c r="I232" s="479"/>
      <c r="J232" s="481"/>
      <c r="K232" s="476" t="str">
        <f t="shared" ref="K232" si="206">IF(J232*14=0,"",J232*14)</f>
        <v/>
      </c>
      <c r="L232" s="477"/>
      <c r="M232" s="476" t="str">
        <f t="shared" ref="M232" si="207">IF(L232*14=0,"",L232*14)</f>
        <v/>
      </c>
      <c r="N232" s="477"/>
      <c r="O232" s="479"/>
      <c r="P232" s="481"/>
      <c r="Q232" s="476" t="str">
        <f t="shared" ref="Q232" si="208">IF(P232*14=0,"",P232*14)</f>
        <v/>
      </c>
      <c r="R232" s="477"/>
      <c r="S232" s="476" t="str">
        <f t="shared" ref="S232" si="209">IF(R232*14=0,"",R232*14)</f>
        <v/>
      </c>
      <c r="T232" s="477"/>
      <c r="U232" s="479"/>
      <c r="V232" s="481"/>
      <c r="W232" s="476" t="str">
        <f t="shared" ref="W232" si="210">IF(V232*14=0,"",V232*14)</f>
        <v/>
      </c>
      <c r="X232" s="477"/>
      <c r="Y232" s="476" t="str">
        <f t="shared" ref="Y232" si="211">IF(X232*14=0,"",X232*14)</f>
        <v/>
      </c>
      <c r="Z232" s="477"/>
      <c r="AA232" s="479"/>
      <c r="AB232" s="481"/>
      <c r="AC232" s="476" t="str">
        <f t="shared" ref="AC232" si="212">IF(AB232*14=0,"",AB232*14)</f>
        <v/>
      </c>
      <c r="AD232" s="477"/>
      <c r="AE232" s="476" t="str">
        <f t="shared" ref="AE232" si="213">IF(AD232*14=0,"",AD232*14)</f>
        <v/>
      </c>
      <c r="AF232" s="477"/>
      <c r="AG232" s="479"/>
      <c r="AH232" s="481"/>
      <c r="AI232" s="476" t="str">
        <f t="shared" ref="AI232" si="214">IF(AH232*14=0,"",AH232*14)</f>
        <v/>
      </c>
      <c r="AJ232" s="477"/>
      <c r="AK232" s="476" t="str">
        <f t="shared" ref="AK232" si="215">IF(AJ232*14=0,"",AJ232*14)</f>
        <v/>
      </c>
      <c r="AL232" s="477"/>
      <c r="AM232" s="479"/>
      <c r="AN232" s="481"/>
      <c r="AO232" s="476" t="str">
        <f t="shared" ref="AO232" si="216">IF(AN232*14=0,"",AN232*14)</f>
        <v/>
      </c>
      <c r="AP232" s="492"/>
      <c r="AQ232" s="476" t="str">
        <f t="shared" ref="AQ232" si="217">IF(AP232*14=0,"",AP232*14)</f>
        <v/>
      </c>
      <c r="AR232" s="492"/>
      <c r="AS232" s="666"/>
      <c r="AT232" s="481"/>
      <c r="AU232" s="476" t="str">
        <f t="shared" ref="AU232" si="218">IF(AT232*14=0,"",AT232*14)</f>
        <v/>
      </c>
      <c r="AV232" s="477"/>
      <c r="AW232" s="476" t="str">
        <f t="shared" ref="AW232" si="219">IF(AV232*14=0,"",AV232*14)</f>
        <v/>
      </c>
      <c r="AX232" s="477"/>
      <c r="AY232" s="486"/>
      <c r="AZ232" s="671"/>
      <c r="BA232" s="476"/>
      <c r="BB232" s="672"/>
      <c r="BC232" s="476"/>
      <c r="BD232" s="673"/>
      <c r="BE232" s="674"/>
      <c r="BF232" s="431" t="s">
        <v>574</v>
      </c>
      <c r="BG232" s="431" t="s">
        <v>595</v>
      </c>
    </row>
    <row r="233" spans="1:59" ht="15.75" customHeight="1" thickBot="1" x14ac:dyDescent="0.25">
      <c r="A233" s="720" t="s">
        <v>898</v>
      </c>
      <c r="B233" s="657" t="s">
        <v>19</v>
      </c>
      <c r="C233" s="718" t="s">
        <v>857</v>
      </c>
      <c r="D233" s="658"/>
      <c r="E233" s="659" t="str">
        <f t="shared" si="188"/>
        <v/>
      </c>
      <c r="F233" s="658"/>
      <c r="G233" s="659" t="str">
        <f t="shared" si="189"/>
        <v/>
      </c>
      <c r="H233" s="658"/>
      <c r="I233" s="661"/>
      <c r="J233" s="663"/>
      <c r="K233" s="659" t="str">
        <f t="shared" si="190"/>
        <v/>
      </c>
      <c r="L233" s="658"/>
      <c r="M233" s="659" t="str">
        <f t="shared" si="191"/>
        <v/>
      </c>
      <c r="N233" s="658"/>
      <c r="O233" s="662"/>
      <c r="P233" s="658"/>
      <c r="Q233" s="659" t="str">
        <f t="shared" si="192"/>
        <v/>
      </c>
      <c r="R233" s="658"/>
      <c r="S233" s="659" t="str">
        <f t="shared" si="193"/>
        <v/>
      </c>
      <c r="T233" s="658"/>
      <c r="U233" s="661"/>
      <c r="V233" s="663"/>
      <c r="W233" s="659" t="str">
        <f t="shared" si="194"/>
        <v/>
      </c>
      <c r="X233" s="658"/>
      <c r="Y233" s="659" t="str">
        <f t="shared" si="195"/>
        <v/>
      </c>
      <c r="Z233" s="658"/>
      <c r="AA233" s="662"/>
      <c r="AB233" s="658"/>
      <c r="AC233" s="659" t="str">
        <f t="shared" si="196"/>
        <v/>
      </c>
      <c r="AD233" s="658"/>
      <c r="AE233" s="659" t="str">
        <f t="shared" si="197"/>
        <v/>
      </c>
      <c r="AF233" s="658"/>
      <c r="AG233" s="661"/>
      <c r="AH233" s="663"/>
      <c r="AI233" s="659" t="str">
        <f t="shared" si="198"/>
        <v/>
      </c>
      <c r="AJ233" s="658"/>
      <c r="AK233" s="659" t="str">
        <f t="shared" si="199"/>
        <v/>
      </c>
      <c r="AL233" s="658"/>
      <c r="AM233" s="662"/>
      <c r="AN233" s="663"/>
      <c r="AO233" s="659" t="str">
        <f t="shared" si="200"/>
        <v/>
      </c>
      <c r="AP233" s="664"/>
      <c r="AQ233" s="659" t="str">
        <f t="shared" si="201"/>
        <v/>
      </c>
      <c r="AR233" s="664"/>
      <c r="AS233" s="665"/>
      <c r="AT233" s="658"/>
      <c r="AU233" s="659" t="str">
        <f t="shared" si="202"/>
        <v/>
      </c>
      <c r="AV233" s="658"/>
      <c r="AW233" s="659" t="str">
        <f t="shared" si="203"/>
        <v/>
      </c>
      <c r="AX233" s="658"/>
      <c r="AY233" s="658"/>
      <c r="AZ233" s="667"/>
      <c r="BA233" s="659"/>
      <c r="BB233" s="668"/>
      <c r="BC233" s="659"/>
      <c r="BD233" s="669"/>
      <c r="BE233" s="670"/>
      <c r="BF233" s="431" t="s">
        <v>593</v>
      </c>
      <c r="BG233" s="431" t="s">
        <v>858</v>
      </c>
    </row>
  </sheetData>
  <sheetProtection selectLockedCells="1" selectUnlockedCells="1"/>
  <protectedRanges>
    <protectedRange sqref="C18" name="Tartomány1_2_1_1_1"/>
    <protectedRange sqref="C42:C43" name="Tartomány1_2_1_2_1"/>
    <protectedRange sqref="C44:C47" name="Tartomány1_2_1_2_1_1"/>
    <protectedRange sqref="C60" name="Tartomány1_2_1_2"/>
    <protectedRange sqref="C66" name="Tartomány1_2_1_1_2_1"/>
  </protectedRanges>
  <mergeCells count="61">
    <mergeCell ref="BF5:BF8"/>
    <mergeCell ref="BG5:BG8"/>
    <mergeCell ref="AF7:AF8"/>
    <mergeCell ref="AT7:AU7"/>
    <mergeCell ref="AY7:AY8"/>
    <mergeCell ref="P5:AY5"/>
    <mergeCell ref="BE7:BE8"/>
    <mergeCell ref="AZ5:BE6"/>
    <mergeCell ref="V6:AA6"/>
    <mergeCell ref="P6:U6"/>
    <mergeCell ref="AN6:AS6"/>
    <mergeCell ref="R7:S7"/>
    <mergeCell ref="T7:T8"/>
    <mergeCell ref="AH7:AI7"/>
    <mergeCell ref="P7:Q7"/>
    <mergeCell ref="AR7:AR8"/>
    <mergeCell ref="A111:AY111"/>
    <mergeCell ref="A108:AY108"/>
    <mergeCell ref="A110:AY110"/>
    <mergeCell ref="H7:H8"/>
    <mergeCell ref="I7:I8"/>
    <mergeCell ref="D7:E7"/>
    <mergeCell ref="F7:G7"/>
    <mergeCell ref="J7:K7"/>
    <mergeCell ref="L7:M7"/>
    <mergeCell ref="N7:N8"/>
    <mergeCell ref="P100:AY100"/>
    <mergeCell ref="AV7:AW7"/>
    <mergeCell ref="AX7:AX8"/>
    <mergeCell ref="O7:O8"/>
    <mergeCell ref="P93:AY93"/>
    <mergeCell ref="P9:AY9"/>
    <mergeCell ref="J6:O6"/>
    <mergeCell ref="D6:I6"/>
    <mergeCell ref="U7:U8"/>
    <mergeCell ref="V7:W7"/>
    <mergeCell ref="BD7:BD8"/>
    <mergeCell ref="AZ7:BA7"/>
    <mergeCell ref="BB7:BC7"/>
    <mergeCell ref="AL7:AL8"/>
    <mergeCell ref="X7:Y7"/>
    <mergeCell ref="AD7:AE7"/>
    <mergeCell ref="AS7:AS8"/>
    <mergeCell ref="AN7:AO7"/>
    <mergeCell ref="AB7:AC7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M7:AM8"/>
    <mergeCell ref="AP7:AQ7"/>
    <mergeCell ref="AJ7:AK7"/>
    <mergeCell ref="AG7:AG8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BH171"/>
  <sheetViews>
    <sheetView topLeftCell="A7" zoomScale="62" zoomScaleNormal="62" workbookViewId="0">
      <selection activeCell="BH34" sqref="BH34"/>
    </sheetView>
  </sheetViews>
  <sheetFormatPr defaultColWidth="10.6640625" defaultRowHeight="15" x14ac:dyDescent="0.2"/>
  <cols>
    <col min="1" max="1" width="15.6640625" style="229" customWidth="1"/>
    <col min="2" max="2" width="17.1640625" style="371" customWidth="1"/>
    <col min="3" max="3" width="7.1640625" style="229" customWidth="1"/>
    <col min="4" max="4" width="60.33203125" style="229" customWidth="1"/>
    <col min="5" max="5" width="5.33203125" style="229" customWidth="1"/>
    <col min="6" max="6" width="6.83203125" style="229" customWidth="1"/>
    <col min="7" max="7" width="5.33203125" style="229" customWidth="1"/>
    <col min="8" max="8" width="6.83203125" style="229" customWidth="1"/>
    <col min="9" max="9" width="5.33203125" style="229" customWidth="1"/>
    <col min="10" max="10" width="5.6640625" style="229" bestFit="1" customWidth="1"/>
    <col min="11" max="11" width="5.33203125" style="229" customWidth="1"/>
    <col min="12" max="12" width="6.83203125" style="229" customWidth="1"/>
    <col min="13" max="13" width="5.33203125" style="229" customWidth="1"/>
    <col min="14" max="14" width="6.83203125" style="229" customWidth="1"/>
    <col min="15" max="15" width="5.33203125" style="229" customWidth="1"/>
    <col min="16" max="16" width="5.6640625" style="229" bestFit="1" customWidth="1"/>
    <col min="17" max="17" width="5.33203125" style="229" bestFit="1" customWidth="1"/>
    <col min="18" max="18" width="6.83203125" style="229" customWidth="1"/>
    <col min="19" max="19" width="5.33203125" style="229" bestFit="1" customWidth="1"/>
    <col min="20" max="20" width="6.83203125" style="229" customWidth="1"/>
    <col min="21" max="21" width="5.33203125" style="229" customWidth="1"/>
    <col min="22" max="22" width="5.6640625" style="229" bestFit="1" customWidth="1"/>
    <col min="23" max="23" width="5.33203125" style="229" bestFit="1" customWidth="1"/>
    <col min="24" max="24" width="6.83203125" style="229" customWidth="1"/>
    <col min="25" max="25" width="5.33203125" style="229" bestFit="1" customWidth="1"/>
    <col min="26" max="26" width="6.83203125" style="229" customWidth="1"/>
    <col min="27" max="27" width="5.33203125" style="229" customWidth="1"/>
    <col min="28" max="28" width="5.6640625" style="229" bestFit="1" customWidth="1"/>
    <col min="29" max="29" width="5.33203125" style="229" customWidth="1"/>
    <col min="30" max="30" width="6.83203125" style="229" customWidth="1"/>
    <col min="31" max="31" width="5.33203125" style="229" customWidth="1"/>
    <col min="32" max="32" width="6.83203125" style="229" customWidth="1"/>
    <col min="33" max="33" width="5.33203125" style="229" customWidth="1"/>
    <col min="34" max="34" width="5.6640625" style="229" bestFit="1" customWidth="1"/>
    <col min="35" max="35" width="5.33203125" style="229" customWidth="1"/>
    <col min="36" max="36" width="6.83203125" style="229" customWidth="1"/>
    <col min="37" max="37" width="5.33203125" style="229" customWidth="1"/>
    <col min="38" max="38" width="6.83203125" style="229" customWidth="1"/>
    <col min="39" max="39" width="5.33203125" style="229" customWidth="1"/>
    <col min="40" max="40" width="5.6640625" style="229" bestFit="1" customWidth="1"/>
    <col min="41" max="41" width="5.33203125" style="229" bestFit="1" customWidth="1"/>
    <col min="42" max="42" width="6.83203125" style="229" customWidth="1"/>
    <col min="43" max="43" width="5.33203125" style="229" bestFit="1" customWidth="1"/>
    <col min="44" max="44" width="6.83203125" style="229" customWidth="1"/>
    <col min="45" max="45" width="5.33203125" style="229" customWidth="1"/>
    <col min="46" max="46" width="5.6640625" style="229" bestFit="1" customWidth="1"/>
    <col min="47" max="47" width="5.33203125" style="229" bestFit="1" customWidth="1"/>
    <col min="48" max="48" width="6.83203125" style="229" customWidth="1"/>
    <col min="49" max="49" width="5.33203125" style="229" bestFit="1" customWidth="1"/>
    <col min="50" max="50" width="6.83203125" style="229" customWidth="1"/>
    <col min="51" max="51" width="5.33203125" style="229" customWidth="1"/>
    <col min="52" max="52" width="5.6640625" style="229" bestFit="1" customWidth="1"/>
    <col min="53" max="53" width="6.83203125" style="229" bestFit="1" customWidth="1"/>
    <col min="54" max="54" width="8.1640625" style="229" customWidth="1"/>
    <col min="55" max="55" width="6.83203125" style="229" bestFit="1" customWidth="1"/>
    <col min="56" max="56" width="8.1640625" style="229" bestFit="1" customWidth="1"/>
    <col min="57" max="57" width="6.83203125" style="229" bestFit="1" customWidth="1"/>
    <col min="58" max="58" width="9" style="229" customWidth="1"/>
    <col min="59" max="59" width="40.33203125" style="229" customWidth="1"/>
    <col min="60" max="60" width="39" style="229" customWidth="1"/>
    <col min="61" max="16384" width="10.6640625" style="229"/>
  </cols>
  <sheetData>
    <row r="1" spans="1:60" ht="21.95" customHeight="1" x14ac:dyDescent="0.2">
      <c r="B1" s="855" t="s">
        <v>0</v>
      </c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  <c r="W1" s="855"/>
      <c r="X1" s="855"/>
      <c r="Y1" s="855"/>
      <c r="Z1" s="855"/>
      <c r="AA1" s="855"/>
      <c r="AB1" s="855"/>
      <c r="AC1" s="855"/>
      <c r="AD1" s="855"/>
      <c r="AE1" s="855"/>
      <c r="AF1" s="855"/>
      <c r="AG1" s="855"/>
      <c r="AH1" s="855"/>
      <c r="AI1" s="855"/>
      <c r="AJ1" s="855"/>
      <c r="AK1" s="855"/>
      <c r="AL1" s="855"/>
      <c r="AM1" s="855"/>
      <c r="AN1" s="855"/>
      <c r="AO1" s="855"/>
      <c r="AP1" s="855"/>
      <c r="AQ1" s="855"/>
      <c r="AR1" s="855"/>
      <c r="AS1" s="855"/>
      <c r="AT1" s="855"/>
      <c r="AU1" s="855"/>
      <c r="AV1" s="855"/>
      <c r="AW1" s="855"/>
      <c r="AX1" s="855"/>
      <c r="AY1" s="855"/>
      <c r="AZ1" s="855"/>
      <c r="BA1" s="855"/>
      <c r="BB1" s="855"/>
      <c r="BC1" s="855"/>
      <c r="BD1" s="855"/>
      <c r="BE1" s="855"/>
      <c r="BF1" s="855"/>
    </row>
    <row r="2" spans="1:60" ht="21.95" customHeight="1" x14ac:dyDescent="0.2">
      <c r="B2" s="827" t="s">
        <v>307</v>
      </c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827"/>
      <c r="AB2" s="827"/>
      <c r="AC2" s="827"/>
      <c r="AD2" s="827"/>
      <c r="AE2" s="827"/>
      <c r="AF2" s="827"/>
      <c r="AG2" s="827"/>
      <c r="AH2" s="827"/>
      <c r="AI2" s="827"/>
      <c r="AJ2" s="827"/>
      <c r="AK2" s="827"/>
      <c r="AL2" s="827"/>
      <c r="AM2" s="827"/>
      <c r="AN2" s="827"/>
      <c r="AO2" s="827"/>
      <c r="AP2" s="827"/>
      <c r="AQ2" s="827"/>
      <c r="AR2" s="827"/>
      <c r="AS2" s="827"/>
      <c r="AT2" s="827"/>
      <c r="AU2" s="827"/>
      <c r="AV2" s="827"/>
      <c r="AW2" s="827"/>
      <c r="AX2" s="827"/>
      <c r="AY2" s="827"/>
      <c r="AZ2" s="827"/>
      <c r="BA2" s="827"/>
      <c r="BB2" s="827"/>
      <c r="BC2" s="827"/>
      <c r="BD2" s="827"/>
      <c r="BE2" s="827"/>
      <c r="BF2" s="827"/>
    </row>
    <row r="3" spans="1:60" ht="23.25" x14ac:dyDescent="0.2">
      <c r="B3" s="873" t="s">
        <v>311</v>
      </c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  <c r="Q3" s="873"/>
      <c r="R3" s="873"/>
      <c r="S3" s="873"/>
      <c r="T3" s="873"/>
      <c r="U3" s="873"/>
      <c r="V3" s="873"/>
      <c r="W3" s="873"/>
      <c r="X3" s="873"/>
      <c r="Y3" s="873"/>
      <c r="Z3" s="873"/>
      <c r="AA3" s="873"/>
      <c r="AB3" s="873"/>
      <c r="AC3" s="873"/>
      <c r="AD3" s="873"/>
      <c r="AE3" s="873"/>
      <c r="AF3" s="873"/>
      <c r="AG3" s="873"/>
      <c r="AH3" s="873"/>
      <c r="AI3" s="873"/>
      <c r="AJ3" s="873"/>
      <c r="AK3" s="873"/>
      <c r="AL3" s="873"/>
      <c r="AM3" s="873"/>
      <c r="AN3" s="873"/>
      <c r="AO3" s="873"/>
      <c r="AP3" s="873"/>
      <c r="AQ3" s="873"/>
      <c r="AR3" s="873"/>
      <c r="AS3" s="873"/>
      <c r="AT3" s="873"/>
      <c r="AU3" s="873"/>
      <c r="AV3" s="873"/>
      <c r="AW3" s="873"/>
      <c r="AX3" s="873"/>
      <c r="AY3" s="873"/>
      <c r="AZ3" s="873"/>
      <c r="BA3" s="873"/>
      <c r="BB3" s="873"/>
      <c r="BC3" s="873"/>
      <c r="BD3" s="873"/>
      <c r="BE3" s="873"/>
      <c r="BF3" s="873"/>
    </row>
    <row r="4" spans="1:60" s="230" customFormat="1" ht="23.25" x14ac:dyDescent="0.2">
      <c r="B4" s="827" t="s">
        <v>619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7"/>
      <c r="Q4" s="827"/>
      <c r="R4" s="827"/>
      <c r="S4" s="827"/>
      <c r="T4" s="827"/>
      <c r="U4" s="827"/>
      <c r="V4" s="827"/>
      <c r="W4" s="827"/>
      <c r="X4" s="827"/>
      <c r="Y4" s="827"/>
      <c r="Z4" s="827"/>
      <c r="AA4" s="827"/>
      <c r="AB4" s="827"/>
      <c r="AC4" s="827"/>
      <c r="AD4" s="827"/>
      <c r="AE4" s="827"/>
      <c r="AF4" s="827"/>
      <c r="AG4" s="827"/>
      <c r="AH4" s="827"/>
      <c r="AI4" s="827"/>
      <c r="AJ4" s="827"/>
      <c r="AK4" s="827"/>
      <c r="AL4" s="827"/>
      <c r="AM4" s="827"/>
      <c r="AN4" s="827"/>
      <c r="AO4" s="827"/>
      <c r="AP4" s="827"/>
      <c r="AQ4" s="827"/>
      <c r="AR4" s="827"/>
      <c r="AS4" s="827"/>
      <c r="AT4" s="827"/>
      <c r="AU4" s="827"/>
      <c r="AV4" s="827"/>
      <c r="AW4" s="827"/>
      <c r="AX4" s="827"/>
      <c r="AY4" s="827"/>
      <c r="AZ4" s="827"/>
      <c r="BA4" s="827"/>
      <c r="BB4" s="827"/>
      <c r="BC4" s="827"/>
      <c r="BD4" s="827"/>
      <c r="BE4" s="827"/>
      <c r="BF4" s="827"/>
    </row>
    <row r="5" spans="1:60" ht="24" customHeight="1" thickBot="1" x14ac:dyDescent="0.25">
      <c r="B5" s="826" t="s">
        <v>308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  <c r="AA5" s="826"/>
      <c r="AB5" s="826"/>
      <c r="AC5" s="826"/>
      <c r="AD5" s="826"/>
      <c r="AE5" s="826"/>
      <c r="AF5" s="826"/>
      <c r="AG5" s="826"/>
      <c r="AH5" s="826"/>
      <c r="AI5" s="826"/>
      <c r="AJ5" s="826"/>
      <c r="AK5" s="826"/>
      <c r="AL5" s="826"/>
      <c r="AM5" s="826"/>
      <c r="AN5" s="826"/>
      <c r="AO5" s="826"/>
      <c r="AP5" s="826"/>
      <c r="AQ5" s="826"/>
      <c r="AR5" s="826"/>
      <c r="AS5" s="826"/>
      <c r="AT5" s="826"/>
      <c r="AU5" s="826"/>
      <c r="AV5" s="826"/>
      <c r="AW5" s="826"/>
      <c r="AX5" s="826"/>
      <c r="AY5" s="826"/>
      <c r="AZ5" s="826"/>
      <c r="BA5" s="826"/>
      <c r="BB5" s="826"/>
      <c r="BC5" s="826"/>
      <c r="BD5" s="826"/>
      <c r="BE5" s="826"/>
      <c r="BF5" s="826"/>
    </row>
    <row r="6" spans="1:60" ht="15.75" customHeight="1" thickTop="1" thickBot="1" x14ac:dyDescent="0.25">
      <c r="B6" s="886" t="s">
        <v>1</v>
      </c>
      <c r="C6" s="889" t="s">
        <v>2</v>
      </c>
      <c r="D6" s="892" t="s">
        <v>3</v>
      </c>
      <c r="E6" s="864" t="s">
        <v>4</v>
      </c>
      <c r="F6" s="865"/>
      <c r="G6" s="865"/>
      <c r="H6" s="865"/>
      <c r="I6" s="865"/>
      <c r="J6" s="865"/>
      <c r="K6" s="865"/>
      <c r="L6" s="865"/>
      <c r="M6" s="865"/>
      <c r="N6" s="865"/>
      <c r="O6" s="865"/>
      <c r="P6" s="865"/>
      <c r="Q6" s="865"/>
      <c r="R6" s="865"/>
      <c r="S6" s="865"/>
      <c r="T6" s="865"/>
      <c r="U6" s="865"/>
      <c r="V6" s="865"/>
      <c r="W6" s="865"/>
      <c r="X6" s="865"/>
      <c r="Y6" s="865"/>
      <c r="Z6" s="865"/>
      <c r="AA6" s="865"/>
      <c r="AB6" s="865"/>
      <c r="AC6" s="864" t="s">
        <v>4</v>
      </c>
      <c r="AD6" s="865"/>
      <c r="AE6" s="865"/>
      <c r="AF6" s="865"/>
      <c r="AG6" s="865"/>
      <c r="AH6" s="865"/>
      <c r="AI6" s="865"/>
      <c r="AJ6" s="865"/>
      <c r="AK6" s="865"/>
      <c r="AL6" s="865"/>
      <c r="AM6" s="865"/>
      <c r="AN6" s="865"/>
      <c r="AO6" s="865"/>
      <c r="AP6" s="865"/>
      <c r="AQ6" s="865"/>
      <c r="AR6" s="865"/>
      <c r="AS6" s="865"/>
      <c r="AT6" s="865"/>
      <c r="AU6" s="865"/>
      <c r="AV6" s="865"/>
      <c r="AW6" s="865"/>
      <c r="AX6" s="865"/>
      <c r="AY6" s="865"/>
      <c r="AZ6" s="865"/>
      <c r="BA6" s="895" t="s">
        <v>5</v>
      </c>
      <c r="BB6" s="896"/>
      <c r="BC6" s="896"/>
      <c r="BD6" s="896"/>
      <c r="BE6" s="896"/>
      <c r="BF6" s="897"/>
      <c r="BG6" s="850" t="s">
        <v>51</v>
      </c>
      <c r="BH6" s="850" t="s">
        <v>52</v>
      </c>
    </row>
    <row r="7" spans="1:60" ht="15.75" customHeight="1" x14ac:dyDescent="0.2">
      <c r="B7" s="887"/>
      <c r="C7" s="890"/>
      <c r="D7" s="893"/>
      <c r="E7" s="866" t="s">
        <v>6</v>
      </c>
      <c r="F7" s="867"/>
      <c r="G7" s="867"/>
      <c r="H7" s="867"/>
      <c r="I7" s="867"/>
      <c r="J7" s="868"/>
      <c r="K7" s="869" t="s">
        <v>7</v>
      </c>
      <c r="L7" s="867"/>
      <c r="M7" s="867"/>
      <c r="N7" s="867"/>
      <c r="O7" s="867"/>
      <c r="P7" s="870"/>
      <c r="Q7" s="866" t="s">
        <v>8</v>
      </c>
      <c r="R7" s="867"/>
      <c r="S7" s="867"/>
      <c r="T7" s="867"/>
      <c r="U7" s="867"/>
      <c r="V7" s="868"/>
      <c r="W7" s="869" t="s">
        <v>9</v>
      </c>
      <c r="X7" s="867"/>
      <c r="Y7" s="867"/>
      <c r="Z7" s="867"/>
      <c r="AA7" s="867"/>
      <c r="AB7" s="868"/>
      <c r="AC7" s="866" t="s">
        <v>10</v>
      </c>
      <c r="AD7" s="867"/>
      <c r="AE7" s="867"/>
      <c r="AF7" s="867"/>
      <c r="AG7" s="867"/>
      <c r="AH7" s="868"/>
      <c r="AI7" s="869" t="s">
        <v>11</v>
      </c>
      <c r="AJ7" s="867"/>
      <c r="AK7" s="867"/>
      <c r="AL7" s="867"/>
      <c r="AM7" s="867"/>
      <c r="AN7" s="870"/>
      <c r="AO7" s="866" t="s">
        <v>37</v>
      </c>
      <c r="AP7" s="867"/>
      <c r="AQ7" s="867"/>
      <c r="AR7" s="867"/>
      <c r="AS7" s="867"/>
      <c r="AT7" s="868"/>
      <c r="AU7" s="869" t="s">
        <v>38</v>
      </c>
      <c r="AV7" s="867"/>
      <c r="AW7" s="867"/>
      <c r="AX7" s="867"/>
      <c r="AY7" s="867"/>
      <c r="AZ7" s="868"/>
      <c r="BA7" s="898"/>
      <c r="BB7" s="899"/>
      <c r="BC7" s="899"/>
      <c r="BD7" s="899"/>
      <c r="BE7" s="899"/>
      <c r="BF7" s="900"/>
      <c r="BG7" s="884"/>
      <c r="BH7" s="851"/>
    </row>
    <row r="8" spans="1:60" ht="15.75" customHeight="1" x14ac:dyDescent="0.2">
      <c r="B8" s="887"/>
      <c r="C8" s="890"/>
      <c r="D8" s="893"/>
      <c r="E8" s="856" t="s">
        <v>12</v>
      </c>
      <c r="F8" s="857"/>
      <c r="G8" s="858" t="s">
        <v>13</v>
      </c>
      <c r="H8" s="857"/>
      <c r="I8" s="859" t="s">
        <v>14</v>
      </c>
      <c r="J8" s="861" t="s">
        <v>39</v>
      </c>
      <c r="K8" s="863" t="s">
        <v>12</v>
      </c>
      <c r="L8" s="857"/>
      <c r="M8" s="858" t="s">
        <v>13</v>
      </c>
      <c r="N8" s="857"/>
      <c r="O8" s="859" t="s">
        <v>14</v>
      </c>
      <c r="P8" s="880" t="s">
        <v>39</v>
      </c>
      <c r="Q8" s="856" t="s">
        <v>12</v>
      </c>
      <c r="R8" s="857"/>
      <c r="S8" s="858" t="s">
        <v>13</v>
      </c>
      <c r="T8" s="857"/>
      <c r="U8" s="859" t="s">
        <v>14</v>
      </c>
      <c r="V8" s="861" t="s">
        <v>39</v>
      </c>
      <c r="W8" s="863" t="s">
        <v>12</v>
      </c>
      <c r="X8" s="857"/>
      <c r="Y8" s="858" t="s">
        <v>13</v>
      </c>
      <c r="Z8" s="857"/>
      <c r="AA8" s="859" t="s">
        <v>14</v>
      </c>
      <c r="AB8" s="876" t="s">
        <v>39</v>
      </c>
      <c r="AC8" s="856" t="s">
        <v>12</v>
      </c>
      <c r="AD8" s="857"/>
      <c r="AE8" s="858" t="s">
        <v>13</v>
      </c>
      <c r="AF8" s="857"/>
      <c r="AG8" s="859" t="s">
        <v>14</v>
      </c>
      <c r="AH8" s="861" t="s">
        <v>39</v>
      </c>
      <c r="AI8" s="863" t="s">
        <v>12</v>
      </c>
      <c r="AJ8" s="857"/>
      <c r="AK8" s="858" t="s">
        <v>13</v>
      </c>
      <c r="AL8" s="857"/>
      <c r="AM8" s="859" t="s">
        <v>14</v>
      </c>
      <c r="AN8" s="880" t="s">
        <v>39</v>
      </c>
      <c r="AO8" s="856" t="s">
        <v>12</v>
      </c>
      <c r="AP8" s="857"/>
      <c r="AQ8" s="858" t="s">
        <v>13</v>
      </c>
      <c r="AR8" s="857"/>
      <c r="AS8" s="859" t="s">
        <v>14</v>
      </c>
      <c r="AT8" s="861" t="s">
        <v>39</v>
      </c>
      <c r="AU8" s="863" t="s">
        <v>12</v>
      </c>
      <c r="AV8" s="857"/>
      <c r="AW8" s="858" t="s">
        <v>13</v>
      </c>
      <c r="AX8" s="857"/>
      <c r="AY8" s="859" t="s">
        <v>14</v>
      </c>
      <c r="AZ8" s="876" t="s">
        <v>39</v>
      </c>
      <c r="BA8" s="863" t="s">
        <v>12</v>
      </c>
      <c r="BB8" s="857"/>
      <c r="BC8" s="858" t="s">
        <v>13</v>
      </c>
      <c r="BD8" s="857"/>
      <c r="BE8" s="859" t="s">
        <v>14</v>
      </c>
      <c r="BF8" s="871" t="s">
        <v>47</v>
      </c>
      <c r="BG8" s="884"/>
      <c r="BH8" s="851"/>
    </row>
    <row r="9" spans="1:60" ht="80.099999999999994" customHeight="1" thickBot="1" x14ac:dyDescent="0.25">
      <c r="B9" s="888"/>
      <c r="C9" s="891"/>
      <c r="D9" s="894"/>
      <c r="E9" s="231" t="s">
        <v>40</v>
      </c>
      <c r="F9" s="232" t="s">
        <v>41</v>
      </c>
      <c r="G9" s="233" t="s">
        <v>40</v>
      </c>
      <c r="H9" s="232" t="s">
        <v>41</v>
      </c>
      <c r="I9" s="860"/>
      <c r="J9" s="862"/>
      <c r="K9" s="234" t="s">
        <v>40</v>
      </c>
      <c r="L9" s="232" t="s">
        <v>41</v>
      </c>
      <c r="M9" s="233" t="s">
        <v>40</v>
      </c>
      <c r="N9" s="232" t="s">
        <v>41</v>
      </c>
      <c r="O9" s="860"/>
      <c r="P9" s="881"/>
      <c r="Q9" s="231" t="s">
        <v>40</v>
      </c>
      <c r="R9" s="232" t="s">
        <v>41</v>
      </c>
      <c r="S9" s="233" t="s">
        <v>40</v>
      </c>
      <c r="T9" s="232" t="s">
        <v>41</v>
      </c>
      <c r="U9" s="860"/>
      <c r="V9" s="862"/>
      <c r="W9" s="234" t="s">
        <v>40</v>
      </c>
      <c r="X9" s="232" t="s">
        <v>41</v>
      </c>
      <c r="Y9" s="233" t="s">
        <v>40</v>
      </c>
      <c r="Z9" s="232" t="s">
        <v>41</v>
      </c>
      <c r="AA9" s="860"/>
      <c r="AB9" s="877"/>
      <c r="AC9" s="231" t="s">
        <v>40</v>
      </c>
      <c r="AD9" s="232" t="s">
        <v>41</v>
      </c>
      <c r="AE9" s="233" t="s">
        <v>40</v>
      </c>
      <c r="AF9" s="232" t="s">
        <v>41</v>
      </c>
      <c r="AG9" s="860"/>
      <c r="AH9" s="862"/>
      <c r="AI9" s="234" t="s">
        <v>40</v>
      </c>
      <c r="AJ9" s="232" t="s">
        <v>41</v>
      </c>
      <c r="AK9" s="233" t="s">
        <v>40</v>
      </c>
      <c r="AL9" s="232" t="s">
        <v>41</v>
      </c>
      <c r="AM9" s="860"/>
      <c r="AN9" s="881"/>
      <c r="AO9" s="231" t="s">
        <v>40</v>
      </c>
      <c r="AP9" s="232" t="s">
        <v>41</v>
      </c>
      <c r="AQ9" s="233" t="s">
        <v>40</v>
      </c>
      <c r="AR9" s="232" t="s">
        <v>41</v>
      </c>
      <c r="AS9" s="860"/>
      <c r="AT9" s="862"/>
      <c r="AU9" s="234" t="s">
        <v>40</v>
      </c>
      <c r="AV9" s="232" t="s">
        <v>41</v>
      </c>
      <c r="AW9" s="233" t="s">
        <v>40</v>
      </c>
      <c r="AX9" s="232" t="s">
        <v>41</v>
      </c>
      <c r="AY9" s="860"/>
      <c r="AZ9" s="877"/>
      <c r="BA9" s="234" t="s">
        <v>40</v>
      </c>
      <c r="BB9" s="232" t="s">
        <v>42</v>
      </c>
      <c r="BC9" s="233" t="s">
        <v>40</v>
      </c>
      <c r="BD9" s="232" t="s">
        <v>42</v>
      </c>
      <c r="BE9" s="860"/>
      <c r="BF9" s="872"/>
      <c r="BG9" s="884"/>
      <c r="BH9" s="851"/>
    </row>
    <row r="10" spans="1:60" s="235" customFormat="1" ht="15.75" customHeight="1" thickBot="1" x14ac:dyDescent="0.3">
      <c r="B10" s="236"/>
      <c r="C10" s="237"/>
      <c r="D10" s="238" t="s">
        <v>57</v>
      </c>
      <c r="E10" s="239">
        <f>SUM(SZAK!D107)</f>
        <v>10</v>
      </c>
      <c r="F10" s="239">
        <f>SUM(SZAK!E107)</f>
        <v>112</v>
      </c>
      <c r="G10" s="239">
        <f>SUM(SZAK!F107)</f>
        <v>26</v>
      </c>
      <c r="H10" s="239">
        <f>SUM(SZAK!G107)</f>
        <v>284</v>
      </c>
      <c r="I10" s="239">
        <f>SUM(SZAK!H107)</f>
        <v>22</v>
      </c>
      <c r="J10" s="239" t="s">
        <v>17</v>
      </c>
      <c r="K10" s="239">
        <f>SUM(SZAK!J107)</f>
        <v>7</v>
      </c>
      <c r="L10" s="239">
        <f>SUM(SZAK!K107)</f>
        <v>106</v>
      </c>
      <c r="M10" s="239">
        <f>SUM(SZAK!L107)</f>
        <v>15</v>
      </c>
      <c r="N10" s="239">
        <f>SUM(SZAK!M107)</f>
        <v>210</v>
      </c>
      <c r="O10" s="239">
        <f>SUM(SZAK!N107)</f>
        <v>21</v>
      </c>
      <c r="P10" s="239" t="s">
        <v>17</v>
      </c>
      <c r="Q10" s="239">
        <f>SUM(SZAK!P107)</f>
        <v>9</v>
      </c>
      <c r="R10" s="239">
        <f>SUM(SZAK!Q107)</f>
        <v>130</v>
      </c>
      <c r="S10" s="239">
        <f>SUM(SZAK!R107)</f>
        <v>14</v>
      </c>
      <c r="T10" s="239">
        <f>SUM(SZAK!S107)</f>
        <v>192</v>
      </c>
      <c r="U10" s="239">
        <f>SUM(SZAK!T107)</f>
        <v>23</v>
      </c>
      <c r="V10" s="239" t="s">
        <v>17</v>
      </c>
      <c r="W10" s="239">
        <f>SUM(SZAK!V107)</f>
        <v>6</v>
      </c>
      <c r="X10" s="239">
        <f>SUM(SZAK!W107)</f>
        <v>88</v>
      </c>
      <c r="Y10" s="239">
        <f>SUM(SZAK!X107)</f>
        <v>18</v>
      </c>
      <c r="Z10" s="239">
        <f>SUM(SZAK!Y107)</f>
        <v>248</v>
      </c>
      <c r="AA10" s="239">
        <f>SUM(SZAK!Z107)</f>
        <v>25</v>
      </c>
      <c r="AB10" s="239" t="s">
        <v>17</v>
      </c>
      <c r="AC10" s="239">
        <f>SUM(SZAK!AB107)</f>
        <v>10</v>
      </c>
      <c r="AD10" s="239">
        <f>SUM(SZAK!AC107)</f>
        <v>136</v>
      </c>
      <c r="AE10" s="239">
        <f>SUM(SZAK!AD107)</f>
        <v>16</v>
      </c>
      <c r="AF10" s="239">
        <f>SUM(SZAK!AE107)</f>
        <v>234</v>
      </c>
      <c r="AG10" s="239">
        <f>SUM(SZAK!AF107)</f>
        <v>24</v>
      </c>
      <c r="AH10" s="239" t="s">
        <v>17</v>
      </c>
      <c r="AI10" s="239">
        <f>SUM(SZAK!AH107)</f>
        <v>7</v>
      </c>
      <c r="AJ10" s="239">
        <f>SUM(SZAK!AI107)</f>
        <v>102</v>
      </c>
      <c r="AK10" s="239">
        <f>SUM(SZAK!AJ107)</f>
        <v>12</v>
      </c>
      <c r="AL10" s="239">
        <f>SUM(SZAK!AK107)</f>
        <v>170</v>
      </c>
      <c r="AM10" s="239">
        <f>SUM(SZAK!AL107)</f>
        <v>17</v>
      </c>
      <c r="AN10" s="239" t="s">
        <v>17</v>
      </c>
      <c r="AO10" s="239">
        <f>SUM(SZAK!AN107)</f>
        <v>2</v>
      </c>
      <c r="AP10" s="239">
        <f>SUM(SZAK!AO107)</f>
        <v>28</v>
      </c>
      <c r="AQ10" s="239">
        <f>SUM(SZAK!AP107)</f>
        <v>14</v>
      </c>
      <c r="AR10" s="239">
        <f>SUM(SZAK!AQ107)</f>
        <v>202</v>
      </c>
      <c r="AS10" s="239">
        <f>SUM(SZAK!AR107)</f>
        <v>19</v>
      </c>
      <c r="AT10" s="239" t="s">
        <v>17</v>
      </c>
      <c r="AU10" s="239">
        <f>SUM(SZAK!AT107)</f>
        <v>5</v>
      </c>
      <c r="AV10" s="239">
        <f>SUM(SZAK!AU107)</f>
        <v>54</v>
      </c>
      <c r="AW10" s="239">
        <f>SUM(SZAK!AV107)</f>
        <v>12</v>
      </c>
      <c r="AX10" s="239">
        <f>SUM(SZAK!AW107)</f>
        <v>128</v>
      </c>
      <c r="AY10" s="239">
        <f>SUM(SZAK!AX107)</f>
        <v>19</v>
      </c>
      <c r="AZ10" s="239" t="s">
        <v>17</v>
      </c>
      <c r="BA10" s="239">
        <f>SUM(SZAK!AZ107)</f>
        <v>52</v>
      </c>
      <c r="BB10" s="239">
        <f>SUM(SZAK!BA107)</f>
        <v>690</v>
      </c>
      <c r="BC10" s="239">
        <f>SUM(SZAK!BB107)</f>
        <v>124</v>
      </c>
      <c r="BD10" s="239">
        <f>SUM(SZAK!BC107)</f>
        <v>1600</v>
      </c>
      <c r="BE10" s="239">
        <f>SUM(I10,O10,U10,AA10,AG10,AM10,AS10,AY10)</f>
        <v>170</v>
      </c>
      <c r="BF10" s="239">
        <f>SUM(SZAK!BE107)</f>
        <v>174</v>
      </c>
      <c r="BG10" s="10"/>
      <c r="BH10" s="10"/>
    </row>
    <row r="11" spans="1:60" s="235" customFormat="1" ht="15.75" customHeight="1" x14ac:dyDescent="0.25">
      <c r="B11" s="240" t="s">
        <v>7</v>
      </c>
      <c r="C11" s="241"/>
      <c r="D11" s="242" t="s">
        <v>53</v>
      </c>
      <c r="E11" s="243"/>
      <c r="F11" s="244"/>
      <c r="G11" s="245"/>
      <c r="H11" s="244"/>
      <c r="I11" s="245"/>
      <c r="J11" s="246"/>
      <c r="K11" s="245"/>
      <c r="L11" s="244"/>
      <c r="M11" s="245"/>
      <c r="N11" s="244"/>
      <c r="O11" s="245"/>
      <c r="P11" s="246"/>
      <c r="Q11" s="245"/>
      <c r="R11" s="244"/>
      <c r="S11" s="245"/>
      <c r="T11" s="244"/>
      <c r="U11" s="245"/>
      <c r="V11" s="246"/>
      <c r="W11" s="245"/>
      <c r="X11" s="244"/>
      <c r="Y11" s="245"/>
      <c r="Z11" s="244"/>
      <c r="AA11" s="245"/>
      <c r="AB11" s="247"/>
      <c r="AC11" s="243"/>
      <c r="AD11" s="244"/>
      <c r="AE11" s="245"/>
      <c r="AF11" s="244"/>
      <c r="AG11" s="245"/>
      <c r="AH11" s="246"/>
      <c r="AI11" s="245"/>
      <c r="AJ11" s="244"/>
      <c r="AK11" s="245"/>
      <c r="AL11" s="244"/>
      <c r="AM11" s="245"/>
      <c r="AN11" s="246"/>
      <c r="AO11" s="245"/>
      <c r="AP11" s="244"/>
      <c r="AQ11" s="245"/>
      <c r="AR11" s="244"/>
      <c r="AS11" s="245"/>
      <c r="AT11" s="246"/>
      <c r="AU11" s="245"/>
      <c r="AV11" s="244"/>
      <c r="AW11" s="245"/>
      <c r="AX11" s="244"/>
      <c r="AY11" s="245"/>
      <c r="AZ11" s="247"/>
      <c r="BA11" s="248"/>
      <c r="BB11" s="248"/>
      <c r="BC11" s="248"/>
      <c r="BD11" s="248"/>
      <c r="BE11" s="248"/>
      <c r="BF11" s="249"/>
      <c r="BG11" s="124"/>
      <c r="BH11" s="124"/>
    </row>
    <row r="12" spans="1:60" ht="15.75" customHeight="1" x14ac:dyDescent="0.2">
      <c r="A12" s="250"/>
      <c r="B12" s="12" t="s">
        <v>188</v>
      </c>
      <c r="C12" s="13" t="s">
        <v>15</v>
      </c>
      <c r="D12" s="14" t="s">
        <v>189</v>
      </c>
      <c r="E12" s="15">
        <v>2</v>
      </c>
      <c r="F12" s="16">
        <v>24</v>
      </c>
      <c r="G12" s="15">
        <v>1</v>
      </c>
      <c r="H12" s="16">
        <v>6</v>
      </c>
      <c r="I12" s="15">
        <v>2</v>
      </c>
      <c r="J12" s="17" t="s">
        <v>69</v>
      </c>
      <c r="K12" s="18"/>
      <c r="L12" s="16" t="str">
        <f t="shared" ref="L12" si="0">IF(K12*15=0,"",K12*15)</f>
        <v/>
      </c>
      <c r="M12" s="15"/>
      <c r="N12" s="16" t="str">
        <f t="shared" ref="N12" si="1">IF(M12*15=0,"",M12*15)</f>
        <v/>
      </c>
      <c r="O12" s="15"/>
      <c r="P12" s="19"/>
      <c r="Q12" s="251"/>
      <c r="R12" s="252" t="str">
        <f t="shared" ref="R12:R39" si="2">IF(Q12*15=0,"",Q12*15)</f>
        <v/>
      </c>
      <c r="S12" s="253"/>
      <c r="T12" s="252" t="str">
        <f t="shared" ref="T12:T39" si="3">IF(S12*15=0,"",S12*15)</f>
        <v/>
      </c>
      <c r="U12" s="254"/>
      <c r="V12" s="255"/>
      <c r="W12" s="251"/>
      <c r="X12" s="252" t="str">
        <f t="shared" ref="X12:X39" si="4">IF(W12*15=0,"",W12*15)</f>
        <v/>
      </c>
      <c r="Y12" s="253"/>
      <c r="Z12" s="252" t="str">
        <f t="shared" ref="Z12:Z39" si="5">IF(Y12*15=0,"",Y12*15)</f>
        <v/>
      </c>
      <c r="AA12" s="254"/>
      <c r="AB12" s="255"/>
      <c r="AC12" s="251"/>
      <c r="AD12" s="252" t="str">
        <f t="shared" ref="AD12:AD39" si="6">IF(AC12*15=0,"",AC12*15)</f>
        <v/>
      </c>
      <c r="AE12" s="253"/>
      <c r="AF12" s="252" t="str">
        <f t="shared" ref="AF12:AF39" si="7">IF(AE12*15=0,"",AE12*15)</f>
        <v/>
      </c>
      <c r="AG12" s="254"/>
      <c r="AH12" s="255"/>
      <c r="AI12" s="251"/>
      <c r="AJ12" s="252" t="str">
        <f t="shared" ref="AJ12:AJ39" si="8">IF(AI12*15=0,"",AI12*15)</f>
        <v/>
      </c>
      <c r="AK12" s="253"/>
      <c r="AL12" s="252" t="str">
        <f t="shared" ref="AL12:AL39" si="9">IF(AK12*15=0,"",AK12*15)</f>
        <v/>
      </c>
      <c r="AM12" s="254"/>
      <c r="AN12" s="255"/>
      <c r="AO12" s="251"/>
      <c r="AP12" s="252" t="str">
        <f t="shared" ref="AP12:AP39" si="10">IF(AO12*15=0,"",AO12*15)</f>
        <v/>
      </c>
      <c r="AQ12" s="253"/>
      <c r="AR12" s="252" t="str">
        <f t="shared" ref="AR12:AR39" si="11">IF(AQ12*15=0,"",AQ12*15)</f>
        <v/>
      </c>
      <c r="AS12" s="254"/>
      <c r="AT12" s="255"/>
      <c r="AU12" s="251"/>
      <c r="AV12" s="252" t="str">
        <f t="shared" ref="AV12:AV39" si="12">IF(AU12*15=0,"",AU12*15)</f>
        <v/>
      </c>
      <c r="AW12" s="253"/>
      <c r="AX12" s="252" t="str">
        <f t="shared" ref="AX12:AX38" si="13">IF(AW12*15=0,"",AW12*15)</f>
        <v/>
      </c>
      <c r="AY12" s="254"/>
      <c r="AZ12" s="255"/>
      <c r="BA12" s="22">
        <f t="shared" ref="BA12" si="14">IF(E12+K12+Q12+W12+AC12+AI12+AO12+AU12=0,"",E12+K12+Q12+W12+AC12+AI12+AO12+AU12)</f>
        <v>2</v>
      </c>
      <c r="BB12" s="16">
        <v>28</v>
      </c>
      <c r="BC12" s="23">
        <f t="shared" ref="BC12" si="15">IF(G12+M12+S12+Y12+AE12+AK12+AQ12+AW12=0,"",G12+M12+S12+Y12+AE12+AK12+AQ12+AW12)</f>
        <v>1</v>
      </c>
      <c r="BD12" s="16">
        <v>6</v>
      </c>
      <c r="BE12" s="23">
        <f t="shared" ref="BE12" si="16">IF(O12+I12+U12+AA12+AG12+AM12+AS12+AY12=0,"",O12+I12+U12+AA12+AG12+AM12+AS12+AY12)</f>
        <v>2</v>
      </c>
      <c r="BF12" s="24">
        <f t="shared" ref="BF12" si="17">IF(E12+G12+M12+K12+Q12+S12+W12+Y12+AC12+AE12+AI12+AK12+AO12+AQ12+AU12+AW12=0,"",E12+G12+M12+K12+Q12+S12+W12+Y12+AC12+AE12+AI12+AK12+AO12+AQ12+AU12+AW12)</f>
        <v>3</v>
      </c>
      <c r="BG12" s="26" t="s">
        <v>377</v>
      </c>
      <c r="BH12" s="26" t="s">
        <v>378</v>
      </c>
    </row>
    <row r="13" spans="1:60" ht="15.75" customHeight="1" x14ac:dyDescent="0.2">
      <c r="A13" s="250"/>
      <c r="B13" s="12" t="s">
        <v>190</v>
      </c>
      <c r="C13" s="13" t="s">
        <v>15</v>
      </c>
      <c r="D13" s="14" t="s">
        <v>191</v>
      </c>
      <c r="E13" s="15">
        <v>5</v>
      </c>
      <c r="F13" s="16">
        <v>50</v>
      </c>
      <c r="G13" s="15">
        <v>2</v>
      </c>
      <c r="H13" s="16">
        <v>20</v>
      </c>
      <c r="I13" s="15">
        <v>4</v>
      </c>
      <c r="J13" s="17" t="s">
        <v>69</v>
      </c>
      <c r="K13" s="18"/>
      <c r="L13" s="16"/>
      <c r="M13" s="15"/>
      <c r="N13" s="16"/>
      <c r="O13" s="15"/>
      <c r="P13" s="19"/>
      <c r="Q13" s="251"/>
      <c r="R13" s="252" t="str">
        <f t="shared" si="2"/>
        <v/>
      </c>
      <c r="S13" s="253"/>
      <c r="T13" s="252" t="str">
        <f t="shared" si="3"/>
        <v/>
      </c>
      <c r="U13" s="254"/>
      <c r="V13" s="255"/>
      <c r="W13" s="251"/>
      <c r="X13" s="252" t="str">
        <f t="shared" si="4"/>
        <v/>
      </c>
      <c r="Y13" s="253"/>
      <c r="Z13" s="252" t="str">
        <f t="shared" si="5"/>
        <v/>
      </c>
      <c r="AA13" s="254"/>
      <c r="AB13" s="255"/>
      <c r="AC13" s="251"/>
      <c r="AD13" s="252" t="str">
        <f t="shared" si="6"/>
        <v/>
      </c>
      <c r="AE13" s="253"/>
      <c r="AF13" s="252" t="str">
        <f t="shared" si="7"/>
        <v/>
      </c>
      <c r="AG13" s="254"/>
      <c r="AH13" s="255"/>
      <c r="AI13" s="251"/>
      <c r="AJ13" s="252" t="str">
        <f t="shared" si="8"/>
        <v/>
      </c>
      <c r="AK13" s="253"/>
      <c r="AL13" s="252" t="str">
        <f t="shared" si="9"/>
        <v/>
      </c>
      <c r="AM13" s="254"/>
      <c r="AN13" s="255"/>
      <c r="AO13" s="251"/>
      <c r="AP13" s="252" t="str">
        <f t="shared" si="10"/>
        <v/>
      </c>
      <c r="AQ13" s="253"/>
      <c r="AR13" s="252" t="str">
        <f t="shared" si="11"/>
        <v/>
      </c>
      <c r="AS13" s="254"/>
      <c r="AT13" s="255"/>
      <c r="AU13" s="251"/>
      <c r="AV13" s="252" t="str">
        <f t="shared" si="12"/>
        <v/>
      </c>
      <c r="AW13" s="253"/>
      <c r="AX13" s="252" t="str">
        <f t="shared" si="13"/>
        <v/>
      </c>
      <c r="AY13" s="254"/>
      <c r="AZ13" s="255"/>
      <c r="BA13" s="22">
        <f t="shared" ref="BA13:BA39" si="18">IF(E13+K13+Q13+W13+AC13+AI13+AO13+AU13=0,"",E13+K13+Q13+W13+AC13+AI13+AO13+AU13)</f>
        <v>5</v>
      </c>
      <c r="BB13" s="16">
        <v>50</v>
      </c>
      <c r="BC13" s="23">
        <f t="shared" ref="BC13:BC39" si="19">IF(G13+M13+S13+Y13+AE13+AK13+AQ13+AW13=0,"",G13+M13+S13+Y13+AE13+AK13+AQ13+AW13)</f>
        <v>2</v>
      </c>
      <c r="BD13" s="16">
        <v>20</v>
      </c>
      <c r="BE13" s="23">
        <f t="shared" ref="BE13:BE39" si="20">IF(O13+I13+U13+AA13+AG13+AM13+AS13+AY13=0,"",O13+I13+U13+AA13+AG13+AM13+AS13+AY13)</f>
        <v>4</v>
      </c>
      <c r="BF13" s="24">
        <f t="shared" ref="BF13:BF39" si="21">IF(E13+G13+M13+K13+Q13+S13+W13+Y13+AC13+AE13+AI13+AK13+AO13+AQ13+AU13+AW13=0,"",E13+G13+M13+K13+Q13+S13+W13+Y13+AC13+AE13+AI13+AK13+AO13+AQ13+AU13+AW13)</f>
        <v>7</v>
      </c>
      <c r="BG13" s="26" t="s">
        <v>377</v>
      </c>
      <c r="BH13" s="26" t="s">
        <v>378</v>
      </c>
    </row>
    <row r="14" spans="1:60" ht="15.75" customHeight="1" x14ac:dyDescent="0.2">
      <c r="A14" s="250"/>
      <c r="B14" s="94" t="s">
        <v>192</v>
      </c>
      <c r="C14" s="29" t="s">
        <v>15</v>
      </c>
      <c r="D14" s="256" t="s">
        <v>193</v>
      </c>
      <c r="E14" s="251"/>
      <c r="F14" s="252" t="str">
        <f t="shared" ref="F14:F39" si="22">IF(E14*15=0,"",E14*15)</f>
        <v/>
      </c>
      <c r="G14" s="253"/>
      <c r="H14" s="252" t="str">
        <f t="shared" ref="H14:H39" si="23">IF(G14*15=0,"",G14*15)</f>
        <v/>
      </c>
      <c r="I14" s="254"/>
      <c r="J14" s="255"/>
      <c r="K14" s="251">
        <v>1</v>
      </c>
      <c r="L14" s="252">
        <v>14</v>
      </c>
      <c r="M14" s="253"/>
      <c r="N14" s="252" t="str">
        <f t="shared" ref="N14:N31" si="24">IF(M14*15=0,"",M14*15)</f>
        <v/>
      </c>
      <c r="O14" s="254">
        <v>2</v>
      </c>
      <c r="P14" s="255" t="s">
        <v>69</v>
      </c>
      <c r="Q14" s="251"/>
      <c r="R14" s="252" t="str">
        <f t="shared" si="2"/>
        <v/>
      </c>
      <c r="S14" s="253"/>
      <c r="T14" s="252" t="str">
        <f t="shared" si="3"/>
        <v/>
      </c>
      <c r="U14" s="254"/>
      <c r="V14" s="255"/>
      <c r="W14" s="251"/>
      <c r="X14" s="252" t="str">
        <f t="shared" si="4"/>
        <v/>
      </c>
      <c r="Y14" s="253"/>
      <c r="Z14" s="252" t="str">
        <f t="shared" si="5"/>
        <v/>
      </c>
      <c r="AA14" s="254"/>
      <c r="AB14" s="255"/>
      <c r="AC14" s="251"/>
      <c r="AD14" s="252" t="str">
        <f t="shared" si="6"/>
        <v/>
      </c>
      <c r="AE14" s="253"/>
      <c r="AF14" s="252" t="str">
        <f t="shared" si="7"/>
        <v/>
      </c>
      <c r="AG14" s="254"/>
      <c r="AH14" s="255"/>
      <c r="AI14" s="251"/>
      <c r="AJ14" s="252" t="str">
        <f t="shared" si="8"/>
        <v/>
      </c>
      <c r="AK14" s="253"/>
      <c r="AL14" s="252" t="str">
        <f t="shared" si="9"/>
        <v/>
      </c>
      <c r="AM14" s="254"/>
      <c r="AN14" s="255"/>
      <c r="AO14" s="251"/>
      <c r="AP14" s="252" t="str">
        <f t="shared" si="10"/>
        <v/>
      </c>
      <c r="AQ14" s="253"/>
      <c r="AR14" s="252" t="str">
        <f t="shared" si="11"/>
        <v/>
      </c>
      <c r="AS14" s="254"/>
      <c r="AT14" s="255"/>
      <c r="AU14" s="251"/>
      <c r="AV14" s="252" t="str">
        <f t="shared" si="12"/>
        <v/>
      </c>
      <c r="AW14" s="253"/>
      <c r="AX14" s="252" t="str">
        <f t="shared" si="13"/>
        <v/>
      </c>
      <c r="AY14" s="254"/>
      <c r="AZ14" s="255"/>
      <c r="BA14" s="22">
        <f t="shared" si="18"/>
        <v>1</v>
      </c>
      <c r="BB14" s="16">
        <f t="shared" ref="BB14:BB39" si="25">IF((E14+K14+Q14+W14+AC14+AI14+AO14+AU14)*14=0,"",(E14+K14+Q14+W14+AC14+AI14+AO14+AU14)*14)</f>
        <v>14</v>
      </c>
      <c r="BC14" s="23" t="str">
        <f t="shared" si="19"/>
        <v/>
      </c>
      <c r="BD14" s="16" t="str">
        <f t="shared" ref="BD14:BD38" si="26">IF((M14+G14+S14+Y14+AE14+AK14+AQ14+AW14)*14=0,"",(M14+G14+S14+Y14+AE14+AK14+AQ14+AW14)*14)</f>
        <v/>
      </c>
      <c r="BE14" s="23">
        <f t="shared" si="20"/>
        <v>2</v>
      </c>
      <c r="BF14" s="24">
        <f t="shared" si="21"/>
        <v>1</v>
      </c>
      <c r="BG14" s="26" t="s">
        <v>334</v>
      </c>
      <c r="BH14" s="26" t="s">
        <v>379</v>
      </c>
    </row>
    <row r="15" spans="1:60" ht="15.75" customHeight="1" x14ac:dyDescent="0.25">
      <c r="A15" s="257"/>
      <c r="B15" s="802" t="s">
        <v>450</v>
      </c>
      <c r="C15" s="29" t="s">
        <v>34</v>
      </c>
      <c r="D15" s="803" t="s">
        <v>468</v>
      </c>
      <c r="E15" s="251"/>
      <c r="F15" s="252" t="str">
        <f t="shared" si="22"/>
        <v/>
      </c>
      <c r="G15" s="253"/>
      <c r="H15" s="252" t="str">
        <f t="shared" si="23"/>
        <v/>
      </c>
      <c r="I15" s="254"/>
      <c r="J15" s="255"/>
      <c r="K15" s="251">
        <v>2</v>
      </c>
      <c r="L15" s="252">
        <v>28</v>
      </c>
      <c r="M15" s="451"/>
      <c r="N15" s="452" t="str">
        <f t="shared" si="24"/>
        <v/>
      </c>
      <c r="O15" s="254">
        <v>2</v>
      </c>
      <c r="P15" s="255" t="s">
        <v>69</v>
      </c>
      <c r="Q15" s="251"/>
      <c r="R15" s="252" t="str">
        <f t="shared" si="2"/>
        <v/>
      </c>
      <c r="S15" s="253"/>
      <c r="T15" s="252" t="str">
        <f t="shared" si="3"/>
        <v/>
      </c>
      <c r="U15" s="254"/>
      <c r="V15" s="255"/>
      <c r="W15" s="251"/>
      <c r="X15" s="252" t="str">
        <f t="shared" si="4"/>
        <v/>
      </c>
      <c r="Y15" s="253"/>
      <c r="Z15" s="252" t="str">
        <f t="shared" si="5"/>
        <v/>
      </c>
      <c r="AA15" s="254"/>
      <c r="AB15" s="255"/>
      <c r="AC15" s="251"/>
      <c r="AD15" s="252" t="str">
        <f t="shared" si="6"/>
        <v/>
      </c>
      <c r="AE15" s="253"/>
      <c r="AF15" s="252" t="str">
        <f t="shared" si="7"/>
        <v/>
      </c>
      <c r="AG15" s="254"/>
      <c r="AH15" s="255"/>
      <c r="AI15" s="251"/>
      <c r="AJ15" s="252" t="str">
        <f t="shared" si="8"/>
        <v/>
      </c>
      <c r="AK15" s="253"/>
      <c r="AL15" s="252" t="str">
        <f t="shared" si="9"/>
        <v/>
      </c>
      <c r="AM15" s="254"/>
      <c r="AN15" s="255"/>
      <c r="AO15" s="251"/>
      <c r="AP15" s="252" t="str">
        <f t="shared" si="10"/>
        <v/>
      </c>
      <c r="AQ15" s="253"/>
      <c r="AR15" s="252" t="str">
        <f t="shared" si="11"/>
        <v/>
      </c>
      <c r="AS15" s="254"/>
      <c r="AT15" s="255"/>
      <c r="AU15" s="251"/>
      <c r="AV15" s="252" t="str">
        <f t="shared" si="12"/>
        <v/>
      </c>
      <c r="AW15" s="253"/>
      <c r="AX15" s="252" t="str">
        <f t="shared" si="13"/>
        <v/>
      </c>
      <c r="AY15" s="254"/>
      <c r="AZ15" s="255"/>
      <c r="BA15" s="22">
        <f t="shared" si="18"/>
        <v>2</v>
      </c>
      <c r="BB15" s="16">
        <f t="shared" si="25"/>
        <v>28</v>
      </c>
      <c r="BC15" s="23" t="str">
        <f t="shared" si="19"/>
        <v/>
      </c>
      <c r="BD15" s="16" t="str">
        <f t="shared" si="26"/>
        <v/>
      </c>
      <c r="BE15" s="23">
        <f t="shared" si="20"/>
        <v>2</v>
      </c>
      <c r="BF15" s="24">
        <f t="shared" si="21"/>
        <v>2</v>
      </c>
      <c r="BG15" s="26" t="s">
        <v>334</v>
      </c>
      <c r="BH15" s="436" t="s">
        <v>879</v>
      </c>
    </row>
    <row r="16" spans="1:60" ht="15.75" customHeight="1" x14ac:dyDescent="0.2">
      <c r="A16" s="250"/>
      <c r="B16" s="94" t="s">
        <v>194</v>
      </c>
      <c r="C16" s="29" t="s">
        <v>34</v>
      </c>
      <c r="D16" s="95" t="s">
        <v>195</v>
      </c>
      <c r="E16" s="251"/>
      <c r="F16" s="252" t="str">
        <f t="shared" si="22"/>
        <v/>
      </c>
      <c r="G16" s="253"/>
      <c r="H16" s="252" t="str">
        <f t="shared" si="23"/>
        <v/>
      </c>
      <c r="I16" s="254"/>
      <c r="J16" s="255"/>
      <c r="K16" s="251"/>
      <c r="L16" s="252" t="str">
        <f t="shared" ref="L16:L31" si="27">IF(K16*15=0,"",K16*15)</f>
        <v/>
      </c>
      <c r="M16" s="253"/>
      <c r="N16" s="252" t="str">
        <f t="shared" si="24"/>
        <v/>
      </c>
      <c r="O16" s="254"/>
      <c r="P16" s="255"/>
      <c r="Q16" s="251"/>
      <c r="R16" s="252" t="str">
        <f t="shared" si="2"/>
        <v/>
      </c>
      <c r="S16" s="253"/>
      <c r="T16" s="252" t="str">
        <f t="shared" si="3"/>
        <v/>
      </c>
      <c r="U16" s="254"/>
      <c r="V16" s="255"/>
      <c r="W16" s="251"/>
      <c r="X16" s="252" t="str">
        <f t="shared" si="4"/>
        <v/>
      </c>
      <c r="Y16" s="253"/>
      <c r="Z16" s="252" t="str">
        <f t="shared" si="5"/>
        <v/>
      </c>
      <c r="AA16" s="254"/>
      <c r="AB16" s="255"/>
      <c r="AC16" s="251"/>
      <c r="AD16" s="252" t="str">
        <f t="shared" si="6"/>
        <v/>
      </c>
      <c r="AE16" s="253"/>
      <c r="AF16" s="252" t="str">
        <f t="shared" si="7"/>
        <v/>
      </c>
      <c r="AG16" s="254"/>
      <c r="AH16" s="255"/>
      <c r="AI16" s="251">
        <v>1</v>
      </c>
      <c r="AJ16" s="252">
        <v>14</v>
      </c>
      <c r="AK16" s="253">
        <v>3</v>
      </c>
      <c r="AL16" s="252">
        <v>42</v>
      </c>
      <c r="AM16" s="259">
        <v>4</v>
      </c>
      <c r="AN16" s="255" t="s">
        <v>89</v>
      </c>
      <c r="AO16" s="251"/>
      <c r="AP16" s="252" t="str">
        <f t="shared" si="10"/>
        <v/>
      </c>
      <c r="AQ16" s="253"/>
      <c r="AR16" s="252" t="str">
        <f t="shared" si="11"/>
        <v/>
      </c>
      <c r="AS16" s="254"/>
      <c r="AT16" s="255"/>
      <c r="AU16" s="251"/>
      <c r="AV16" s="252" t="str">
        <f t="shared" si="12"/>
        <v/>
      </c>
      <c r="AW16" s="253"/>
      <c r="AX16" s="252" t="str">
        <f t="shared" si="13"/>
        <v/>
      </c>
      <c r="AY16" s="254"/>
      <c r="AZ16" s="255"/>
      <c r="BA16" s="22">
        <f t="shared" si="18"/>
        <v>1</v>
      </c>
      <c r="BB16" s="16">
        <f t="shared" si="25"/>
        <v>14</v>
      </c>
      <c r="BC16" s="23">
        <f t="shared" si="19"/>
        <v>3</v>
      </c>
      <c r="BD16" s="16">
        <f t="shared" si="26"/>
        <v>42</v>
      </c>
      <c r="BE16" s="23">
        <f t="shared" si="20"/>
        <v>4</v>
      </c>
      <c r="BF16" s="24">
        <f t="shared" si="21"/>
        <v>4</v>
      </c>
      <c r="BG16" s="26" t="s">
        <v>334</v>
      </c>
      <c r="BH16" s="26" t="s">
        <v>337</v>
      </c>
    </row>
    <row r="17" spans="1:60" ht="15.75" customHeight="1" x14ac:dyDescent="0.2">
      <c r="A17" s="250"/>
      <c r="B17" s="94" t="s">
        <v>196</v>
      </c>
      <c r="C17" s="29" t="s">
        <v>34</v>
      </c>
      <c r="D17" s="95" t="s">
        <v>197</v>
      </c>
      <c r="E17" s="251"/>
      <c r="F17" s="252" t="str">
        <f t="shared" si="22"/>
        <v/>
      </c>
      <c r="G17" s="253"/>
      <c r="H17" s="252" t="str">
        <f t="shared" si="23"/>
        <v/>
      </c>
      <c r="I17" s="254"/>
      <c r="J17" s="255"/>
      <c r="K17" s="251"/>
      <c r="L17" s="252" t="str">
        <f t="shared" si="27"/>
        <v/>
      </c>
      <c r="M17" s="253"/>
      <c r="N17" s="252" t="str">
        <f t="shared" si="24"/>
        <v/>
      </c>
      <c r="O17" s="254"/>
      <c r="P17" s="255"/>
      <c r="Q17" s="251"/>
      <c r="R17" s="252" t="str">
        <f t="shared" si="2"/>
        <v/>
      </c>
      <c r="S17" s="253"/>
      <c r="T17" s="252" t="str">
        <f t="shared" si="3"/>
        <v/>
      </c>
      <c r="U17" s="254"/>
      <c r="V17" s="255"/>
      <c r="W17" s="251"/>
      <c r="X17" s="252" t="str">
        <f t="shared" si="4"/>
        <v/>
      </c>
      <c r="Y17" s="253"/>
      <c r="Z17" s="252" t="str">
        <f t="shared" si="5"/>
        <v/>
      </c>
      <c r="AA17" s="254"/>
      <c r="AB17" s="255"/>
      <c r="AC17" s="251"/>
      <c r="AD17" s="252" t="str">
        <f t="shared" si="6"/>
        <v/>
      </c>
      <c r="AE17" s="253"/>
      <c r="AF17" s="252" t="str">
        <f t="shared" si="7"/>
        <v/>
      </c>
      <c r="AG17" s="254"/>
      <c r="AH17" s="255"/>
      <c r="AI17" s="251"/>
      <c r="AJ17" s="252" t="str">
        <f t="shared" si="8"/>
        <v/>
      </c>
      <c r="AK17" s="253"/>
      <c r="AL17" s="252" t="str">
        <f t="shared" si="9"/>
        <v/>
      </c>
      <c r="AM17" s="254"/>
      <c r="AN17" s="255"/>
      <c r="AO17" s="251">
        <v>2</v>
      </c>
      <c r="AP17" s="252">
        <v>28</v>
      </c>
      <c r="AQ17" s="253">
        <v>4</v>
      </c>
      <c r="AR17" s="252">
        <v>56</v>
      </c>
      <c r="AS17" s="254">
        <v>6</v>
      </c>
      <c r="AT17" s="255" t="s">
        <v>89</v>
      </c>
      <c r="AU17" s="251"/>
      <c r="AV17" s="252" t="str">
        <f t="shared" si="12"/>
        <v/>
      </c>
      <c r="AW17" s="253"/>
      <c r="AX17" s="252" t="str">
        <f t="shared" si="13"/>
        <v/>
      </c>
      <c r="AY17" s="254"/>
      <c r="AZ17" s="255"/>
      <c r="BA17" s="22">
        <f t="shared" si="18"/>
        <v>2</v>
      </c>
      <c r="BB17" s="16">
        <f t="shared" si="25"/>
        <v>28</v>
      </c>
      <c r="BC17" s="23">
        <f t="shared" si="19"/>
        <v>4</v>
      </c>
      <c r="BD17" s="16">
        <f t="shared" si="26"/>
        <v>56</v>
      </c>
      <c r="BE17" s="23">
        <f t="shared" si="20"/>
        <v>6</v>
      </c>
      <c r="BF17" s="24">
        <f t="shared" si="21"/>
        <v>6</v>
      </c>
      <c r="BG17" s="26" t="s">
        <v>334</v>
      </c>
      <c r="BH17" s="26" t="s">
        <v>337</v>
      </c>
    </row>
    <row r="18" spans="1:60" ht="15.75" customHeight="1" x14ac:dyDescent="0.2">
      <c r="A18" s="250"/>
      <c r="B18" s="94" t="s">
        <v>198</v>
      </c>
      <c r="C18" s="440" t="s">
        <v>34</v>
      </c>
      <c r="D18" s="95" t="s">
        <v>199</v>
      </c>
      <c r="E18" s="251"/>
      <c r="F18" s="252" t="str">
        <f t="shared" si="22"/>
        <v/>
      </c>
      <c r="G18" s="253"/>
      <c r="H18" s="252" t="str">
        <f t="shared" si="23"/>
        <v/>
      </c>
      <c r="I18" s="254"/>
      <c r="J18" s="255"/>
      <c r="K18" s="251"/>
      <c r="L18" s="252" t="str">
        <f t="shared" si="27"/>
        <v/>
      </c>
      <c r="M18" s="253"/>
      <c r="N18" s="252" t="str">
        <f t="shared" si="24"/>
        <v/>
      </c>
      <c r="O18" s="254"/>
      <c r="P18" s="255"/>
      <c r="Q18" s="251"/>
      <c r="R18" s="252" t="str">
        <f t="shared" si="2"/>
        <v/>
      </c>
      <c r="S18" s="253"/>
      <c r="T18" s="252" t="str">
        <f t="shared" si="3"/>
        <v/>
      </c>
      <c r="U18" s="254"/>
      <c r="V18" s="255"/>
      <c r="W18" s="251"/>
      <c r="X18" s="252" t="str">
        <f t="shared" si="4"/>
        <v/>
      </c>
      <c r="Y18" s="253"/>
      <c r="Z18" s="252" t="str">
        <f t="shared" si="5"/>
        <v/>
      </c>
      <c r="AA18" s="254"/>
      <c r="AB18" s="255"/>
      <c r="AC18" s="251"/>
      <c r="AD18" s="252" t="str">
        <f t="shared" si="6"/>
        <v/>
      </c>
      <c r="AE18" s="253"/>
      <c r="AF18" s="252" t="str">
        <f t="shared" si="7"/>
        <v/>
      </c>
      <c r="AG18" s="254"/>
      <c r="AH18" s="255"/>
      <c r="AI18" s="251"/>
      <c r="AJ18" s="252" t="str">
        <f t="shared" si="8"/>
        <v/>
      </c>
      <c r="AK18" s="253"/>
      <c r="AL18" s="252" t="str">
        <f t="shared" si="9"/>
        <v/>
      </c>
      <c r="AM18" s="254"/>
      <c r="AN18" s="255"/>
      <c r="AO18" s="251"/>
      <c r="AP18" s="252" t="str">
        <f t="shared" si="10"/>
        <v/>
      </c>
      <c r="AQ18" s="253"/>
      <c r="AR18" s="252" t="str">
        <f t="shared" si="11"/>
        <v/>
      </c>
      <c r="AS18" s="254"/>
      <c r="AT18" s="255"/>
      <c r="AU18" s="251">
        <v>1</v>
      </c>
      <c r="AV18" s="252">
        <v>10</v>
      </c>
      <c r="AW18" s="253">
        <v>2</v>
      </c>
      <c r="AX18" s="252">
        <v>20</v>
      </c>
      <c r="AY18" s="254">
        <v>3</v>
      </c>
      <c r="AZ18" s="255" t="s">
        <v>89</v>
      </c>
      <c r="BA18" s="22">
        <f t="shared" si="18"/>
        <v>1</v>
      </c>
      <c r="BB18" s="16">
        <v>10</v>
      </c>
      <c r="BC18" s="23">
        <f t="shared" si="19"/>
        <v>2</v>
      </c>
      <c r="BD18" s="16">
        <v>20</v>
      </c>
      <c r="BE18" s="23">
        <f t="shared" si="20"/>
        <v>3</v>
      </c>
      <c r="BF18" s="24">
        <f t="shared" si="21"/>
        <v>3</v>
      </c>
      <c r="BG18" s="26" t="s">
        <v>334</v>
      </c>
      <c r="BH18" s="26" t="s">
        <v>337</v>
      </c>
    </row>
    <row r="19" spans="1:60" ht="15.75" customHeight="1" x14ac:dyDescent="0.2">
      <c r="A19" s="250"/>
      <c r="B19" s="541" t="s">
        <v>413</v>
      </c>
      <c r="C19" s="440" t="s">
        <v>34</v>
      </c>
      <c r="D19" s="700" t="s">
        <v>201</v>
      </c>
      <c r="E19" s="251"/>
      <c r="F19" s="252" t="str">
        <f t="shared" si="22"/>
        <v/>
      </c>
      <c r="G19" s="253"/>
      <c r="H19" s="252" t="str">
        <f t="shared" si="23"/>
        <v/>
      </c>
      <c r="I19" s="254"/>
      <c r="J19" s="255"/>
      <c r="K19" s="251"/>
      <c r="L19" s="252" t="str">
        <f t="shared" si="27"/>
        <v/>
      </c>
      <c r="M19" s="253"/>
      <c r="N19" s="252" t="str">
        <f t="shared" si="24"/>
        <v/>
      </c>
      <c r="O19" s="254"/>
      <c r="P19" s="255"/>
      <c r="Q19" s="251"/>
      <c r="R19" s="252" t="str">
        <f t="shared" si="2"/>
        <v/>
      </c>
      <c r="S19" s="253"/>
      <c r="T19" s="252" t="str">
        <f t="shared" si="3"/>
        <v/>
      </c>
      <c r="U19" s="254"/>
      <c r="V19" s="255"/>
      <c r="W19" s="251"/>
      <c r="X19" s="252" t="str">
        <f t="shared" si="4"/>
        <v/>
      </c>
      <c r="Y19" s="253"/>
      <c r="Z19" s="252" t="str">
        <f t="shared" si="5"/>
        <v/>
      </c>
      <c r="AA19" s="254"/>
      <c r="AB19" s="255"/>
      <c r="AC19" s="251"/>
      <c r="AD19" s="252" t="str">
        <f t="shared" si="6"/>
        <v/>
      </c>
      <c r="AE19" s="253"/>
      <c r="AF19" s="252" t="str">
        <f t="shared" si="7"/>
        <v/>
      </c>
      <c r="AG19" s="254"/>
      <c r="AH19" s="255"/>
      <c r="AI19" s="251">
        <v>1</v>
      </c>
      <c r="AJ19" s="252">
        <v>14</v>
      </c>
      <c r="AK19" s="253">
        <v>1</v>
      </c>
      <c r="AL19" s="252">
        <v>14</v>
      </c>
      <c r="AM19" s="254">
        <v>3</v>
      </c>
      <c r="AN19" s="255" t="s">
        <v>15</v>
      </c>
      <c r="AO19" s="251"/>
      <c r="AP19" s="252" t="str">
        <f t="shared" si="10"/>
        <v/>
      </c>
      <c r="AQ19" s="253"/>
      <c r="AR19" s="252" t="str">
        <f t="shared" si="11"/>
        <v/>
      </c>
      <c r="AS19" s="254"/>
      <c r="AT19" s="255"/>
      <c r="AU19" s="251"/>
      <c r="AV19" s="252" t="str">
        <f t="shared" si="12"/>
        <v/>
      </c>
      <c r="AW19" s="253"/>
      <c r="AX19" s="252" t="str">
        <f t="shared" si="13"/>
        <v/>
      </c>
      <c r="AY19" s="254"/>
      <c r="AZ19" s="255"/>
      <c r="BA19" s="22">
        <f t="shared" si="18"/>
        <v>1</v>
      </c>
      <c r="BB19" s="16">
        <f t="shared" si="25"/>
        <v>14</v>
      </c>
      <c r="BC19" s="23">
        <f t="shared" si="19"/>
        <v>1</v>
      </c>
      <c r="BD19" s="16">
        <f t="shared" si="26"/>
        <v>14</v>
      </c>
      <c r="BE19" s="23">
        <f t="shared" si="20"/>
        <v>3</v>
      </c>
      <c r="BF19" s="24">
        <f t="shared" si="21"/>
        <v>2</v>
      </c>
      <c r="BG19" s="26" t="s">
        <v>334</v>
      </c>
      <c r="BH19" s="573" t="s">
        <v>379</v>
      </c>
    </row>
    <row r="20" spans="1:60" ht="15.75" customHeight="1" x14ac:dyDescent="0.2">
      <c r="A20" s="250"/>
      <c r="B20" s="94" t="s">
        <v>202</v>
      </c>
      <c r="C20" s="29" t="s">
        <v>34</v>
      </c>
      <c r="D20" s="256" t="s">
        <v>203</v>
      </c>
      <c r="E20" s="251"/>
      <c r="F20" s="252" t="str">
        <f t="shared" si="22"/>
        <v/>
      </c>
      <c r="G20" s="253"/>
      <c r="H20" s="252" t="str">
        <f t="shared" si="23"/>
        <v/>
      </c>
      <c r="I20" s="254"/>
      <c r="J20" s="255"/>
      <c r="K20" s="251"/>
      <c r="L20" s="252" t="str">
        <f t="shared" si="27"/>
        <v/>
      </c>
      <c r="M20" s="253"/>
      <c r="N20" s="252" t="str">
        <f t="shared" si="24"/>
        <v/>
      </c>
      <c r="O20" s="254"/>
      <c r="P20" s="255"/>
      <c r="Q20" s="251"/>
      <c r="R20" s="252" t="str">
        <f t="shared" si="2"/>
        <v/>
      </c>
      <c r="S20" s="253"/>
      <c r="T20" s="252" t="str">
        <f t="shared" si="3"/>
        <v/>
      </c>
      <c r="U20" s="254"/>
      <c r="V20" s="255"/>
      <c r="W20" s="251"/>
      <c r="X20" s="252" t="str">
        <f t="shared" si="4"/>
        <v/>
      </c>
      <c r="Y20" s="253"/>
      <c r="Z20" s="252" t="str">
        <f t="shared" si="5"/>
        <v/>
      </c>
      <c r="AA20" s="254"/>
      <c r="AB20" s="255"/>
      <c r="AC20" s="251"/>
      <c r="AD20" s="252" t="str">
        <f t="shared" si="6"/>
        <v/>
      </c>
      <c r="AE20" s="253"/>
      <c r="AF20" s="252" t="str">
        <f t="shared" si="7"/>
        <v/>
      </c>
      <c r="AG20" s="254"/>
      <c r="AH20" s="255"/>
      <c r="AI20" s="251"/>
      <c r="AJ20" s="252" t="str">
        <f t="shared" ref="AJ20" si="28">IF(AI20*15=0,"",AI20*15)</f>
        <v/>
      </c>
      <c r="AK20" s="253"/>
      <c r="AL20" s="252" t="str">
        <f t="shared" ref="AL20" si="29">IF(AK20*15=0,"",AK20*15)</f>
        <v/>
      </c>
      <c r="AM20" s="254"/>
      <c r="AN20" s="255"/>
      <c r="AO20" s="251">
        <v>1</v>
      </c>
      <c r="AP20" s="252">
        <v>14</v>
      </c>
      <c r="AQ20" s="253">
        <v>1</v>
      </c>
      <c r="AR20" s="252">
        <v>14</v>
      </c>
      <c r="AS20" s="254">
        <v>2</v>
      </c>
      <c r="AT20" s="255" t="s">
        <v>15</v>
      </c>
      <c r="AU20" s="251"/>
      <c r="AV20" s="252"/>
      <c r="AW20" s="253"/>
      <c r="AX20" s="252"/>
      <c r="AY20" s="254"/>
      <c r="AZ20" s="255"/>
      <c r="BA20" s="22">
        <f t="shared" si="18"/>
        <v>1</v>
      </c>
      <c r="BB20" s="16">
        <v>14</v>
      </c>
      <c r="BC20" s="23">
        <f t="shared" si="19"/>
        <v>1</v>
      </c>
      <c r="BD20" s="16">
        <v>14</v>
      </c>
      <c r="BE20" s="23">
        <f t="shared" si="20"/>
        <v>2</v>
      </c>
      <c r="BF20" s="24">
        <f t="shared" si="21"/>
        <v>2</v>
      </c>
      <c r="BG20" s="26" t="s">
        <v>334</v>
      </c>
      <c r="BH20" s="573" t="s">
        <v>380</v>
      </c>
    </row>
    <row r="21" spans="1:60" s="268" customFormat="1" ht="15.75" customHeight="1" x14ac:dyDescent="0.2">
      <c r="A21" s="260"/>
      <c r="B21" s="94" t="s">
        <v>204</v>
      </c>
      <c r="C21" s="29" t="s">
        <v>34</v>
      </c>
      <c r="D21" s="256" t="s">
        <v>205</v>
      </c>
      <c r="E21" s="261"/>
      <c r="F21" s="262" t="str">
        <f t="shared" si="22"/>
        <v/>
      </c>
      <c r="G21" s="263"/>
      <c r="H21" s="262" t="str">
        <f t="shared" si="23"/>
        <v/>
      </c>
      <c r="I21" s="264"/>
      <c r="J21" s="265"/>
      <c r="K21" s="261"/>
      <c r="L21" s="262" t="str">
        <f t="shared" si="27"/>
        <v/>
      </c>
      <c r="M21" s="263"/>
      <c r="N21" s="262" t="str">
        <f t="shared" si="24"/>
        <v/>
      </c>
      <c r="O21" s="264"/>
      <c r="P21" s="265"/>
      <c r="Q21" s="261"/>
      <c r="R21" s="262" t="str">
        <f t="shared" si="2"/>
        <v/>
      </c>
      <c r="S21" s="253"/>
      <c r="T21" s="252"/>
      <c r="U21" s="254"/>
      <c r="V21" s="255"/>
      <c r="W21" s="261"/>
      <c r="X21" s="262" t="str">
        <f t="shared" si="4"/>
        <v/>
      </c>
      <c r="Y21" s="263"/>
      <c r="Z21" s="262" t="str">
        <f t="shared" si="5"/>
        <v/>
      </c>
      <c r="AA21" s="264"/>
      <c r="AB21" s="265"/>
      <c r="AC21" s="251"/>
      <c r="AD21" s="252" t="str">
        <f t="shared" si="6"/>
        <v/>
      </c>
      <c r="AE21" s="253">
        <v>1</v>
      </c>
      <c r="AF21" s="252">
        <v>14</v>
      </c>
      <c r="AG21" s="254">
        <v>2</v>
      </c>
      <c r="AH21" s="255" t="s">
        <v>88</v>
      </c>
      <c r="AI21" s="261"/>
      <c r="AJ21" s="262" t="str">
        <f t="shared" si="8"/>
        <v/>
      </c>
      <c r="AK21" s="263"/>
      <c r="AL21" s="262" t="str">
        <f t="shared" si="9"/>
        <v/>
      </c>
      <c r="AM21" s="264"/>
      <c r="AN21" s="265"/>
      <c r="AO21" s="261"/>
      <c r="AP21" s="262" t="str">
        <f t="shared" si="10"/>
        <v/>
      </c>
      <c r="AQ21" s="263"/>
      <c r="AR21" s="262" t="str">
        <f t="shared" si="11"/>
        <v/>
      </c>
      <c r="AS21" s="264"/>
      <c r="AT21" s="265"/>
      <c r="AU21" s="261"/>
      <c r="AV21" s="262" t="str">
        <f t="shared" si="12"/>
        <v/>
      </c>
      <c r="AW21" s="263"/>
      <c r="AX21" s="262" t="str">
        <f t="shared" si="13"/>
        <v/>
      </c>
      <c r="AY21" s="264"/>
      <c r="AZ21" s="265"/>
      <c r="BA21" s="266" t="str">
        <f t="shared" si="18"/>
        <v/>
      </c>
      <c r="BB21" s="267" t="str">
        <f t="shared" si="25"/>
        <v/>
      </c>
      <c r="BC21" s="23">
        <f t="shared" si="19"/>
        <v>1</v>
      </c>
      <c r="BD21" s="16">
        <f t="shared" si="26"/>
        <v>14</v>
      </c>
      <c r="BE21" s="23">
        <f t="shared" si="20"/>
        <v>2</v>
      </c>
      <c r="BF21" s="24">
        <f t="shared" si="21"/>
        <v>1</v>
      </c>
      <c r="BG21" s="26" t="s">
        <v>334</v>
      </c>
      <c r="BH21" s="573" t="s">
        <v>336</v>
      </c>
    </row>
    <row r="22" spans="1:60" ht="15.75" customHeight="1" x14ac:dyDescent="0.2">
      <c r="A22" s="250"/>
      <c r="B22" s="94" t="s">
        <v>206</v>
      </c>
      <c r="C22" s="29" t="s">
        <v>34</v>
      </c>
      <c r="D22" s="269" t="s">
        <v>207</v>
      </c>
      <c r="E22" s="251"/>
      <c r="F22" s="252" t="str">
        <f t="shared" si="22"/>
        <v/>
      </c>
      <c r="G22" s="253"/>
      <c r="H22" s="252" t="str">
        <f t="shared" si="23"/>
        <v/>
      </c>
      <c r="I22" s="254"/>
      <c r="J22" s="255"/>
      <c r="K22" s="251"/>
      <c r="L22" s="252" t="str">
        <f t="shared" si="27"/>
        <v/>
      </c>
      <c r="M22" s="253"/>
      <c r="N22" s="252" t="str">
        <f t="shared" si="24"/>
        <v/>
      </c>
      <c r="O22" s="254"/>
      <c r="P22" s="255"/>
      <c r="Q22" s="251"/>
      <c r="R22" s="252" t="str">
        <f t="shared" si="2"/>
        <v/>
      </c>
      <c r="S22" s="253"/>
      <c r="T22" s="252" t="str">
        <f t="shared" si="3"/>
        <v/>
      </c>
      <c r="U22" s="254"/>
      <c r="V22" s="255"/>
      <c r="W22" s="251"/>
      <c r="X22" s="252" t="str">
        <f t="shared" si="4"/>
        <v/>
      </c>
      <c r="Y22" s="253"/>
      <c r="Z22" s="252" t="str">
        <f t="shared" si="5"/>
        <v/>
      </c>
      <c r="AA22" s="254"/>
      <c r="AB22" s="255"/>
      <c r="AC22" s="251"/>
      <c r="AD22" s="252" t="str">
        <f t="shared" si="6"/>
        <v/>
      </c>
      <c r="AE22" s="253"/>
      <c r="AF22" s="252" t="str">
        <f t="shared" si="7"/>
        <v/>
      </c>
      <c r="AG22" s="254"/>
      <c r="AH22" s="255"/>
      <c r="AI22" s="251"/>
      <c r="AJ22" s="252" t="str">
        <f t="shared" si="8"/>
        <v/>
      </c>
      <c r="AK22" s="253"/>
      <c r="AL22" s="252" t="str">
        <f t="shared" si="9"/>
        <v/>
      </c>
      <c r="AM22" s="254"/>
      <c r="AN22" s="255"/>
      <c r="AO22" s="251"/>
      <c r="AP22" s="252" t="str">
        <f t="shared" si="10"/>
        <v/>
      </c>
      <c r="AQ22" s="253"/>
      <c r="AR22" s="252" t="str">
        <f t="shared" si="11"/>
        <v/>
      </c>
      <c r="AS22" s="254"/>
      <c r="AT22" s="255"/>
      <c r="AU22" s="251"/>
      <c r="AV22" s="252" t="str">
        <f t="shared" si="12"/>
        <v/>
      </c>
      <c r="AW22" s="253">
        <v>1</v>
      </c>
      <c r="AX22" s="252">
        <v>10</v>
      </c>
      <c r="AY22" s="254">
        <v>1</v>
      </c>
      <c r="AZ22" s="255" t="s">
        <v>71</v>
      </c>
      <c r="BA22" s="22" t="str">
        <f t="shared" si="18"/>
        <v/>
      </c>
      <c r="BB22" s="16" t="str">
        <f t="shared" si="25"/>
        <v/>
      </c>
      <c r="BC22" s="23">
        <f t="shared" si="19"/>
        <v>1</v>
      </c>
      <c r="BD22" s="16">
        <v>10</v>
      </c>
      <c r="BE22" s="23">
        <f t="shared" si="20"/>
        <v>1</v>
      </c>
      <c r="BF22" s="24">
        <f t="shared" si="21"/>
        <v>1</v>
      </c>
      <c r="BG22" s="26" t="s">
        <v>334</v>
      </c>
      <c r="BH22" s="573" t="s">
        <v>335</v>
      </c>
    </row>
    <row r="23" spans="1:60" ht="15.75" customHeight="1" x14ac:dyDescent="0.2">
      <c r="A23" s="250"/>
      <c r="B23" s="94" t="s">
        <v>208</v>
      </c>
      <c r="C23" s="29" t="s">
        <v>34</v>
      </c>
      <c r="D23" s="256" t="s">
        <v>209</v>
      </c>
      <c r="E23" s="251"/>
      <c r="F23" s="252" t="str">
        <f t="shared" si="22"/>
        <v/>
      </c>
      <c r="G23" s="253"/>
      <c r="H23" s="252" t="str">
        <f t="shared" si="23"/>
        <v/>
      </c>
      <c r="I23" s="254"/>
      <c r="J23" s="255"/>
      <c r="K23" s="251">
        <v>1</v>
      </c>
      <c r="L23" s="252">
        <v>14</v>
      </c>
      <c r="M23" s="253">
        <v>1</v>
      </c>
      <c r="N23" s="252">
        <v>14</v>
      </c>
      <c r="O23" s="259">
        <v>1</v>
      </c>
      <c r="P23" s="255" t="s">
        <v>69</v>
      </c>
      <c r="Q23" s="251"/>
      <c r="R23" s="252" t="str">
        <f t="shared" si="2"/>
        <v/>
      </c>
      <c r="S23" s="253"/>
      <c r="T23" s="252" t="str">
        <f t="shared" si="3"/>
        <v/>
      </c>
      <c r="U23" s="254"/>
      <c r="V23" s="255"/>
      <c r="W23" s="251"/>
      <c r="X23" s="252" t="str">
        <f t="shared" si="4"/>
        <v/>
      </c>
      <c r="Y23" s="253"/>
      <c r="Z23" s="252" t="str">
        <f t="shared" si="5"/>
        <v/>
      </c>
      <c r="AA23" s="254"/>
      <c r="AB23" s="255"/>
      <c r="AC23" s="251"/>
      <c r="AD23" s="252" t="str">
        <f t="shared" si="6"/>
        <v/>
      </c>
      <c r="AE23" s="253"/>
      <c r="AF23" s="252" t="str">
        <f t="shared" si="7"/>
        <v/>
      </c>
      <c r="AG23" s="254"/>
      <c r="AH23" s="255"/>
      <c r="AI23" s="251"/>
      <c r="AJ23" s="252" t="str">
        <f t="shared" si="8"/>
        <v/>
      </c>
      <c r="AK23" s="253"/>
      <c r="AL23" s="252" t="str">
        <f t="shared" si="9"/>
        <v/>
      </c>
      <c r="AM23" s="254"/>
      <c r="AN23" s="255"/>
      <c r="AO23" s="251"/>
      <c r="AP23" s="252" t="str">
        <f t="shared" si="10"/>
        <v/>
      </c>
      <c r="AQ23" s="253"/>
      <c r="AR23" s="252" t="str">
        <f t="shared" si="11"/>
        <v/>
      </c>
      <c r="AS23" s="254"/>
      <c r="AT23" s="255"/>
      <c r="AU23" s="251"/>
      <c r="AV23" s="252" t="str">
        <f t="shared" si="12"/>
        <v/>
      </c>
      <c r="AW23" s="253"/>
      <c r="AX23" s="252" t="str">
        <f t="shared" si="13"/>
        <v/>
      </c>
      <c r="AY23" s="254"/>
      <c r="AZ23" s="255"/>
      <c r="BA23" s="22">
        <f t="shared" si="18"/>
        <v>1</v>
      </c>
      <c r="BB23" s="16">
        <f t="shared" si="25"/>
        <v>14</v>
      </c>
      <c r="BC23" s="23">
        <f t="shared" si="19"/>
        <v>1</v>
      </c>
      <c r="BD23" s="16">
        <f t="shared" si="26"/>
        <v>14</v>
      </c>
      <c r="BE23" s="23">
        <f t="shared" si="20"/>
        <v>1</v>
      </c>
      <c r="BF23" s="24">
        <f t="shared" si="21"/>
        <v>2</v>
      </c>
      <c r="BG23" s="26" t="s">
        <v>377</v>
      </c>
      <c r="BH23" s="573" t="s">
        <v>381</v>
      </c>
    </row>
    <row r="24" spans="1:60" x14ac:dyDescent="0.2">
      <c r="A24" s="250"/>
      <c r="B24" s="94" t="s">
        <v>210</v>
      </c>
      <c r="C24" s="29" t="s">
        <v>34</v>
      </c>
      <c r="D24" s="256" t="s">
        <v>211</v>
      </c>
      <c r="E24" s="251"/>
      <c r="F24" s="252" t="str">
        <f t="shared" si="22"/>
        <v/>
      </c>
      <c r="G24" s="253"/>
      <c r="H24" s="252" t="str">
        <f t="shared" si="23"/>
        <v/>
      </c>
      <c r="I24" s="254"/>
      <c r="J24" s="255"/>
      <c r="K24" s="251"/>
      <c r="L24" s="252" t="str">
        <f t="shared" si="27"/>
        <v/>
      </c>
      <c r="M24" s="253"/>
      <c r="N24" s="252" t="str">
        <f t="shared" si="24"/>
        <v/>
      </c>
      <c r="O24" s="254"/>
      <c r="P24" s="255"/>
      <c r="Q24" s="251"/>
      <c r="R24" s="252" t="str">
        <f t="shared" si="2"/>
        <v/>
      </c>
      <c r="S24" s="253"/>
      <c r="T24" s="252" t="str">
        <f t="shared" si="3"/>
        <v/>
      </c>
      <c r="U24" s="254"/>
      <c r="V24" s="255"/>
      <c r="W24" s="251"/>
      <c r="X24" s="252" t="str">
        <f t="shared" si="4"/>
        <v/>
      </c>
      <c r="Y24" s="253"/>
      <c r="Z24" s="252" t="str">
        <f t="shared" si="5"/>
        <v/>
      </c>
      <c r="AA24" s="254"/>
      <c r="AB24" s="255"/>
      <c r="AC24" s="251"/>
      <c r="AD24" s="252" t="str">
        <f t="shared" si="6"/>
        <v/>
      </c>
      <c r="AE24" s="253"/>
      <c r="AF24" s="252" t="str">
        <f t="shared" si="7"/>
        <v/>
      </c>
      <c r="AG24" s="254"/>
      <c r="AH24" s="255"/>
      <c r="AI24" s="251"/>
      <c r="AJ24" s="252" t="str">
        <f t="shared" si="8"/>
        <v/>
      </c>
      <c r="AK24" s="253"/>
      <c r="AL24" s="252" t="str">
        <f t="shared" si="9"/>
        <v/>
      </c>
      <c r="AM24" s="254"/>
      <c r="AN24" s="255"/>
      <c r="AO24" s="251"/>
      <c r="AP24" s="252" t="str">
        <f t="shared" si="10"/>
        <v/>
      </c>
      <c r="AQ24" s="253"/>
      <c r="AR24" s="252" t="str">
        <f t="shared" si="11"/>
        <v/>
      </c>
      <c r="AS24" s="254"/>
      <c r="AT24" s="255"/>
      <c r="AU24" s="251">
        <v>1</v>
      </c>
      <c r="AV24" s="252">
        <v>10</v>
      </c>
      <c r="AW24" s="253">
        <v>1</v>
      </c>
      <c r="AX24" s="252">
        <v>10</v>
      </c>
      <c r="AY24" s="254">
        <v>3</v>
      </c>
      <c r="AZ24" s="255" t="s">
        <v>15</v>
      </c>
      <c r="BA24" s="270">
        <f t="shared" si="18"/>
        <v>1</v>
      </c>
      <c r="BB24" s="115">
        <v>10</v>
      </c>
      <c r="BC24" s="271">
        <f t="shared" si="19"/>
        <v>1</v>
      </c>
      <c r="BD24" s="115">
        <v>10</v>
      </c>
      <c r="BE24" s="271">
        <f t="shared" si="20"/>
        <v>3</v>
      </c>
      <c r="BF24" s="24">
        <f t="shared" si="21"/>
        <v>2</v>
      </c>
      <c r="BG24" s="26" t="s">
        <v>334</v>
      </c>
      <c r="BH24" s="573" t="s">
        <v>336</v>
      </c>
    </row>
    <row r="25" spans="1:60" x14ac:dyDescent="0.2">
      <c r="A25" s="250"/>
      <c r="B25" s="28" t="s">
        <v>760</v>
      </c>
      <c r="C25" s="29" t="s">
        <v>34</v>
      </c>
      <c r="D25" s="700" t="s">
        <v>722</v>
      </c>
      <c r="E25" s="251"/>
      <c r="F25" s="252"/>
      <c r="G25" s="253"/>
      <c r="H25" s="252"/>
      <c r="I25" s="254"/>
      <c r="J25" s="255"/>
      <c r="K25" s="251"/>
      <c r="L25" s="252"/>
      <c r="M25" s="253">
        <v>1</v>
      </c>
      <c r="N25" s="252">
        <v>14</v>
      </c>
      <c r="O25" s="254">
        <v>2</v>
      </c>
      <c r="P25" s="255" t="s">
        <v>71</v>
      </c>
      <c r="Q25" s="251"/>
      <c r="R25" s="252"/>
      <c r="S25" s="253"/>
      <c r="T25" s="252"/>
      <c r="U25" s="254"/>
      <c r="V25" s="255"/>
      <c r="W25" s="251"/>
      <c r="X25" s="252"/>
      <c r="Y25" s="253"/>
      <c r="Z25" s="252"/>
      <c r="AA25" s="254"/>
      <c r="AB25" s="255"/>
      <c r="AC25" s="251"/>
      <c r="AD25" s="252"/>
      <c r="AE25" s="253"/>
      <c r="AF25" s="252"/>
      <c r="AG25" s="254"/>
      <c r="AH25" s="255"/>
      <c r="AI25" s="251"/>
      <c r="AJ25" s="252"/>
      <c r="AK25" s="253"/>
      <c r="AL25" s="252"/>
      <c r="AM25" s="254"/>
      <c r="AN25" s="255"/>
      <c r="AO25" s="251"/>
      <c r="AP25" s="252"/>
      <c r="AQ25" s="253"/>
      <c r="AR25" s="252"/>
      <c r="AS25" s="254"/>
      <c r="AT25" s="255"/>
      <c r="AU25" s="251"/>
      <c r="AV25" s="252"/>
      <c r="AW25" s="253"/>
      <c r="AX25" s="252"/>
      <c r="AY25" s="254"/>
      <c r="AZ25" s="255"/>
      <c r="BA25" s="270"/>
      <c r="BB25" s="115"/>
      <c r="BC25" s="271">
        <v>1</v>
      </c>
      <c r="BD25" s="115">
        <v>14</v>
      </c>
      <c r="BE25" s="271">
        <v>2</v>
      </c>
      <c r="BF25" s="24">
        <v>1</v>
      </c>
      <c r="BG25" s="26" t="s">
        <v>333</v>
      </c>
      <c r="BH25" s="573" t="s">
        <v>348</v>
      </c>
    </row>
    <row r="26" spans="1:60" ht="30" x14ac:dyDescent="0.2">
      <c r="A26" s="250"/>
      <c r="B26" s="94" t="s">
        <v>456</v>
      </c>
      <c r="C26" s="29" t="s">
        <v>34</v>
      </c>
      <c r="D26" s="272" t="s">
        <v>212</v>
      </c>
      <c r="E26" s="251"/>
      <c r="F26" s="252" t="str">
        <f t="shared" si="22"/>
        <v/>
      </c>
      <c r="G26" s="253"/>
      <c r="H26" s="252" t="str">
        <f t="shared" si="23"/>
        <v/>
      </c>
      <c r="I26" s="254"/>
      <c r="J26" s="255"/>
      <c r="K26" s="251"/>
      <c r="L26" s="252" t="str">
        <f t="shared" si="27"/>
        <v/>
      </c>
      <c r="M26" s="253"/>
      <c r="N26" s="252" t="str">
        <f t="shared" si="24"/>
        <v/>
      </c>
      <c r="O26" s="254"/>
      <c r="P26" s="255"/>
      <c r="Q26" s="251"/>
      <c r="R26" s="252" t="str">
        <f t="shared" si="2"/>
        <v/>
      </c>
      <c r="S26" s="253"/>
      <c r="T26" s="252" t="str">
        <f t="shared" si="3"/>
        <v/>
      </c>
      <c r="U26" s="254"/>
      <c r="V26" s="255"/>
      <c r="W26" s="251"/>
      <c r="X26" s="252"/>
      <c r="Y26" s="253"/>
      <c r="Z26" s="252"/>
      <c r="AA26" s="254"/>
      <c r="AB26" s="255"/>
      <c r="AC26" s="251">
        <v>1</v>
      </c>
      <c r="AD26" s="252">
        <v>14</v>
      </c>
      <c r="AE26" s="253">
        <v>1</v>
      </c>
      <c r="AF26" s="252">
        <v>14</v>
      </c>
      <c r="AG26" s="254">
        <v>3</v>
      </c>
      <c r="AH26" s="255" t="s">
        <v>15</v>
      </c>
      <c r="AI26" s="251"/>
      <c r="AJ26" s="252" t="str">
        <f t="shared" si="8"/>
        <v/>
      </c>
      <c r="AK26" s="253"/>
      <c r="AL26" s="252" t="str">
        <f t="shared" si="9"/>
        <v/>
      </c>
      <c r="AM26" s="254"/>
      <c r="AN26" s="255"/>
      <c r="AO26" s="251"/>
      <c r="AP26" s="252" t="str">
        <f t="shared" si="10"/>
        <v/>
      </c>
      <c r="AQ26" s="253"/>
      <c r="AR26" s="252" t="str">
        <f t="shared" si="11"/>
        <v/>
      </c>
      <c r="AS26" s="254"/>
      <c r="AT26" s="255"/>
      <c r="AU26" s="251"/>
      <c r="AV26" s="252" t="str">
        <f t="shared" si="12"/>
        <v/>
      </c>
      <c r="AW26" s="253"/>
      <c r="AX26" s="252" t="str">
        <f t="shared" si="13"/>
        <v/>
      </c>
      <c r="AY26" s="254"/>
      <c r="AZ26" s="255"/>
      <c r="BA26" s="270">
        <f t="shared" si="18"/>
        <v>1</v>
      </c>
      <c r="BB26" s="115">
        <f t="shared" si="25"/>
        <v>14</v>
      </c>
      <c r="BC26" s="271">
        <f t="shared" si="19"/>
        <v>1</v>
      </c>
      <c r="BD26" s="115">
        <f t="shared" si="26"/>
        <v>14</v>
      </c>
      <c r="BE26" s="271">
        <f t="shared" si="20"/>
        <v>3</v>
      </c>
      <c r="BF26" s="24">
        <f t="shared" si="21"/>
        <v>2</v>
      </c>
      <c r="BG26" s="26" t="s">
        <v>382</v>
      </c>
      <c r="BH26" s="573" t="s">
        <v>605</v>
      </c>
    </row>
    <row r="27" spans="1:60" ht="31.5" x14ac:dyDescent="0.25">
      <c r="A27" s="250"/>
      <c r="B27" s="515" t="s">
        <v>603</v>
      </c>
      <c r="C27" s="29" t="s">
        <v>34</v>
      </c>
      <c r="D27" s="456" t="s">
        <v>213</v>
      </c>
      <c r="E27" s="251"/>
      <c r="F27" s="252" t="str">
        <f t="shared" si="22"/>
        <v/>
      </c>
      <c r="G27" s="253"/>
      <c r="H27" s="252" t="str">
        <f t="shared" si="23"/>
        <v/>
      </c>
      <c r="I27" s="254"/>
      <c r="J27" s="255"/>
      <c r="K27" s="251"/>
      <c r="L27" s="252" t="str">
        <f t="shared" si="27"/>
        <v/>
      </c>
      <c r="M27" s="253"/>
      <c r="N27" s="252" t="str">
        <f t="shared" si="24"/>
        <v/>
      </c>
      <c r="O27" s="254"/>
      <c r="P27" s="255"/>
      <c r="Q27" s="251"/>
      <c r="R27" s="252" t="str">
        <f t="shared" si="2"/>
        <v/>
      </c>
      <c r="S27" s="253"/>
      <c r="T27" s="252" t="str">
        <f t="shared" si="3"/>
        <v/>
      </c>
      <c r="U27" s="254"/>
      <c r="V27" s="255"/>
      <c r="W27" s="251"/>
      <c r="X27" s="252" t="str">
        <f t="shared" si="4"/>
        <v/>
      </c>
      <c r="Y27" s="253"/>
      <c r="Z27" s="252" t="str">
        <f t="shared" si="5"/>
        <v/>
      </c>
      <c r="AA27" s="254"/>
      <c r="AB27" s="255"/>
      <c r="AC27" s="251"/>
      <c r="AD27" s="252"/>
      <c r="AE27" s="253"/>
      <c r="AF27" s="252"/>
      <c r="AG27" s="254"/>
      <c r="AH27" s="255"/>
      <c r="AI27" s="251"/>
      <c r="AJ27" s="252" t="str">
        <f t="shared" si="8"/>
        <v/>
      </c>
      <c r="AK27" s="253">
        <v>2</v>
      </c>
      <c r="AL27" s="252">
        <v>28</v>
      </c>
      <c r="AM27" s="453">
        <v>3</v>
      </c>
      <c r="AN27" s="255" t="s">
        <v>71</v>
      </c>
      <c r="AO27" s="251"/>
      <c r="AP27" s="252"/>
      <c r="AQ27" s="451"/>
      <c r="AR27" s="452"/>
      <c r="AS27" s="453"/>
      <c r="AT27" s="255"/>
      <c r="AU27" s="251"/>
      <c r="AV27" s="252" t="str">
        <f t="shared" si="12"/>
        <v/>
      </c>
      <c r="AW27" s="253"/>
      <c r="AX27" s="252" t="str">
        <f t="shared" si="13"/>
        <v/>
      </c>
      <c r="AY27" s="254"/>
      <c r="AZ27" s="255"/>
      <c r="BA27" s="22" t="str">
        <f t="shared" si="18"/>
        <v/>
      </c>
      <c r="BB27" s="16" t="str">
        <f t="shared" si="25"/>
        <v/>
      </c>
      <c r="BC27" s="23">
        <f t="shared" si="19"/>
        <v>2</v>
      </c>
      <c r="BD27" s="16">
        <f t="shared" si="26"/>
        <v>28</v>
      </c>
      <c r="BE27" s="23">
        <f t="shared" si="20"/>
        <v>3</v>
      </c>
      <c r="BF27" s="24">
        <f t="shared" si="21"/>
        <v>2</v>
      </c>
      <c r="BG27" s="26" t="s">
        <v>382</v>
      </c>
      <c r="BH27" s="573" t="s">
        <v>605</v>
      </c>
    </row>
    <row r="28" spans="1:60" ht="15.75" customHeight="1" x14ac:dyDescent="0.25">
      <c r="A28" s="250"/>
      <c r="B28" s="512" t="s">
        <v>214</v>
      </c>
      <c r="C28" s="29" t="s">
        <v>34</v>
      </c>
      <c r="D28" s="455" t="s">
        <v>215</v>
      </c>
      <c r="E28" s="251"/>
      <c r="F28" s="252" t="str">
        <f t="shared" si="22"/>
        <v/>
      </c>
      <c r="G28" s="253"/>
      <c r="H28" s="252" t="str">
        <f t="shared" si="23"/>
        <v/>
      </c>
      <c r="I28" s="254"/>
      <c r="J28" s="255"/>
      <c r="K28" s="251"/>
      <c r="L28" s="252" t="str">
        <f t="shared" si="27"/>
        <v/>
      </c>
      <c r="M28" s="253"/>
      <c r="N28" s="252" t="str">
        <f t="shared" si="24"/>
        <v/>
      </c>
      <c r="O28" s="254"/>
      <c r="P28" s="255"/>
      <c r="Q28" s="251"/>
      <c r="R28" s="252" t="str">
        <f t="shared" si="2"/>
        <v/>
      </c>
      <c r="S28" s="253"/>
      <c r="T28" s="252"/>
      <c r="U28" s="254"/>
      <c r="V28" s="255"/>
      <c r="W28" s="251"/>
      <c r="X28" s="252" t="str">
        <f t="shared" si="4"/>
        <v/>
      </c>
      <c r="Y28" s="253"/>
      <c r="Z28" s="252" t="str">
        <f t="shared" si="5"/>
        <v/>
      </c>
      <c r="AA28" s="254"/>
      <c r="AB28" s="255"/>
      <c r="AC28" s="251"/>
      <c r="AD28" s="252"/>
      <c r="AE28" s="253"/>
      <c r="AF28" s="252"/>
      <c r="AG28" s="453"/>
      <c r="AH28" s="255"/>
      <c r="AI28" s="457"/>
      <c r="AJ28" s="452" t="str">
        <f t="shared" si="8"/>
        <v/>
      </c>
      <c r="AK28" s="451">
        <v>1</v>
      </c>
      <c r="AL28" s="452">
        <v>14</v>
      </c>
      <c r="AM28" s="453">
        <v>2</v>
      </c>
      <c r="AN28" s="461" t="s">
        <v>71</v>
      </c>
      <c r="AO28" s="251"/>
      <c r="AP28" s="252" t="str">
        <f t="shared" si="10"/>
        <v/>
      </c>
      <c r="AQ28" s="253"/>
      <c r="AR28" s="252" t="str">
        <f t="shared" si="11"/>
        <v/>
      </c>
      <c r="AS28" s="254"/>
      <c r="AT28" s="255"/>
      <c r="AU28" s="251"/>
      <c r="AV28" s="252" t="str">
        <f t="shared" si="12"/>
        <v/>
      </c>
      <c r="AW28" s="253"/>
      <c r="AX28" s="252" t="str">
        <f t="shared" si="13"/>
        <v/>
      </c>
      <c r="AY28" s="254"/>
      <c r="AZ28" s="255"/>
      <c r="BA28" s="22" t="str">
        <f t="shared" si="18"/>
        <v/>
      </c>
      <c r="BB28" s="16" t="str">
        <f t="shared" si="25"/>
        <v/>
      </c>
      <c r="BC28" s="23">
        <f t="shared" si="19"/>
        <v>1</v>
      </c>
      <c r="BD28" s="16">
        <f t="shared" si="26"/>
        <v>14</v>
      </c>
      <c r="BE28" s="23">
        <f t="shared" si="20"/>
        <v>2</v>
      </c>
      <c r="BF28" s="24">
        <f t="shared" si="21"/>
        <v>1</v>
      </c>
      <c r="BG28" s="26" t="s">
        <v>334</v>
      </c>
      <c r="BH28" s="573" t="s">
        <v>336</v>
      </c>
    </row>
    <row r="29" spans="1:60" ht="15.75" customHeight="1" x14ac:dyDescent="0.2">
      <c r="A29" s="250"/>
      <c r="B29" s="12" t="s">
        <v>218</v>
      </c>
      <c r="C29" s="29" t="s">
        <v>34</v>
      </c>
      <c r="D29" s="14" t="s">
        <v>219</v>
      </c>
      <c r="E29" s="251"/>
      <c r="F29" s="252" t="str">
        <f t="shared" si="22"/>
        <v/>
      </c>
      <c r="G29" s="253"/>
      <c r="H29" s="252" t="str">
        <f t="shared" si="23"/>
        <v/>
      </c>
      <c r="I29" s="254"/>
      <c r="J29" s="255"/>
      <c r="K29" s="251"/>
      <c r="L29" s="252" t="str">
        <f t="shared" si="27"/>
        <v/>
      </c>
      <c r="M29" s="253"/>
      <c r="N29" s="252" t="str">
        <f t="shared" si="24"/>
        <v/>
      </c>
      <c r="O29" s="254"/>
      <c r="P29" s="255"/>
      <c r="Q29" s="251"/>
      <c r="R29" s="252" t="str">
        <f t="shared" si="2"/>
        <v/>
      </c>
      <c r="S29" s="253"/>
      <c r="T29" s="252" t="str">
        <f t="shared" si="3"/>
        <v/>
      </c>
      <c r="U29" s="254"/>
      <c r="V29" s="255"/>
      <c r="W29" s="251"/>
      <c r="X29" s="252" t="str">
        <f t="shared" si="4"/>
        <v/>
      </c>
      <c r="Y29" s="253"/>
      <c r="Z29" s="252" t="str">
        <f t="shared" si="5"/>
        <v/>
      </c>
      <c r="AA29" s="254"/>
      <c r="AB29" s="255"/>
      <c r="AC29" s="251"/>
      <c r="AD29" s="252" t="str">
        <f t="shared" si="6"/>
        <v/>
      </c>
      <c r="AE29" s="253"/>
      <c r="AF29" s="252" t="str">
        <f t="shared" si="7"/>
        <v/>
      </c>
      <c r="AG29" s="254"/>
      <c r="AH29" s="255"/>
      <c r="AI29" s="251"/>
      <c r="AJ29" s="252" t="str">
        <f t="shared" si="8"/>
        <v/>
      </c>
      <c r="AK29" s="253"/>
      <c r="AL29" s="252" t="str">
        <f t="shared" si="9"/>
        <v/>
      </c>
      <c r="AM29" s="254"/>
      <c r="AN29" s="255"/>
      <c r="AO29" s="251">
        <v>1</v>
      </c>
      <c r="AP29" s="252">
        <v>14</v>
      </c>
      <c r="AQ29" s="253"/>
      <c r="AR29" s="252" t="str">
        <f t="shared" si="11"/>
        <v/>
      </c>
      <c r="AS29" s="254">
        <v>1</v>
      </c>
      <c r="AT29" s="255" t="s">
        <v>69</v>
      </c>
      <c r="AU29" s="251"/>
      <c r="AV29" s="252" t="str">
        <f t="shared" si="12"/>
        <v/>
      </c>
      <c r="AW29" s="253"/>
      <c r="AX29" s="252" t="str">
        <f t="shared" si="13"/>
        <v/>
      </c>
      <c r="AY29" s="254"/>
      <c r="AZ29" s="255"/>
      <c r="BA29" s="22">
        <f t="shared" si="18"/>
        <v>1</v>
      </c>
      <c r="BB29" s="16">
        <f t="shared" si="25"/>
        <v>14</v>
      </c>
      <c r="BC29" s="23" t="str">
        <f t="shared" si="19"/>
        <v/>
      </c>
      <c r="BD29" s="16" t="str">
        <f t="shared" si="26"/>
        <v/>
      </c>
      <c r="BE29" s="23">
        <f t="shared" si="20"/>
        <v>1</v>
      </c>
      <c r="BF29" s="24">
        <f t="shared" si="21"/>
        <v>1</v>
      </c>
      <c r="BG29" s="26" t="s">
        <v>376</v>
      </c>
      <c r="BH29" s="573" t="s">
        <v>375</v>
      </c>
    </row>
    <row r="30" spans="1:60" ht="15.75" customHeight="1" x14ac:dyDescent="0.2">
      <c r="A30" s="250"/>
      <c r="B30" s="12" t="s">
        <v>216</v>
      </c>
      <c r="C30" s="29" t="s">
        <v>34</v>
      </c>
      <c r="D30" s="67" t="s">
        <v>217</v>
      </c>
      <c r="E30" s="251"/>
      <c r="F30" s="252" t="str">
        <f t="shared" si="22"/>
        <v/>
      </c>
      <c r="G30" s="253"/>
      <c r="H30" s="252" t="str">
        <f t="shared" si="23"/>
        <v/>
      </c>
      <c r="I30" s="254"/>
      <c r="J30" s="255"/>
      <c r="K30" s="251"/>
      <c r="L30" s="252" t="str">
        <f t="shared" si="27"/>
        <v/>
      </c>
      <c r="M30" s="253"/>
      <c r="N30" s="252" t="str">
        <f t="shared" si="24"/>
        <v/>
      </c>
      <c r="O30" s="254"/>
      <c r="P30" s="255"/>
      <c r="Q30" s="251"/>
      <c r="R30" s="252" t="str">
        <f t="shared" si="2"/>
        <v/>
      </c>
      <c r="S30" s="253"/>
      <c r="T30" s="252" t="str">
        <f t="shared" si="3"/>
        <v/>
      </c>
      <c r="U30" s="254"/>
      <c r="V30" s="255"/>
      <c r="W30" s="251"/>
      <c r="X30" s="252" t="str">
        <f t="shared" si="4"/>
        <v/>
      </c>
      <c r="Y30" s="253"/>
      <c r="Z30" s="252" t="str">
        <f t="shared" si="5"/>
        <v/>
      </c>
      <c r="AA30" s="254"/>
      <c r="AB30" s="255"/>
      <c r="AC30" s="251"/>
      <c r="AD30" s="252" t="str">
        <f t="shared" si="6"/>
        <v/>
      </c>
      <c r="AE30" s="253"/>
      <c r="AF30" s="252" t="str">
        <f t="shared" si="7"/>
        <v/>
      </c>
      <c r="AG30" s="254"/>
      <c r="AH30" s="255"/>
      <c r="AI30" s="251"/>
      <c r="AJ30" s="252" t="str">
        <f t="shared" si="8"/>
        <v/>
      </c>
      <c r="AK30" s="253"/>
      <c r="AL30" s="252" t="str">
        <f t="shared" si="9"/>
        <v/>
      </c>
      <c r="AM30" s="254"/>
      <c r="AN30" s="255"/>
      <c r="AO30" s="251">
        <v>1</v>
      </c>
      <c r="AP30" s="252">
        <v>14</v>
      </c>
      <c r="AQ30" s="253"/>
      <c r="AR30" s="252" t="str">
        <f t="shared" si="11"/>
        <v/>
      </c>
      <c r="AS30" s="254">
        <v>2</v>
      </c>
      <c r="AT30" s="255" t="s">
        <v>88</v>
      </c>
      <c r="AU30" s="251"/>
      <c r="AV30" s="252"/>
      <c r="AW30" s="253"/>
      <c r="AX30" s="252"/>
      <c r="AY30" s="254"/>
      <c r="AZ30" s="255"/>
      <c r="BA30" s="22">
        <f t="shared" si="18"/>
        <v>1</v>
      </c>
      <c r="BB30" s="16">
        <v>14</v>
      </c>
      <c r="BC30" s="23" t="str">
        <f t="shared" si="19"/>
        <v/>
      </c>
      <c r="BD30" s="16" t="str">
        <f t="shared" si="26"/>
        <v/>
      </c>
      <c r="BE30" s="23">
        <f t="shared" si="20"/>
        <v>2</v>
      </c>
      <c r="BF30" s="24">
        <f t="shared" si="21"/>
        <v>1</v>
      </c>
      <c r="BG30" s="26" t="s">
        <v>334</v>
      </c>
      <c r="BH30" s="573" t="s">
        <v>379</v>
      </c>
    </row>
    <row r="31" spans="1:60" ht="15.75" customHeight="1" x14ac:dyDescent="0.2">
      <c r="A31" s="250"/>
      <c r="B31" s="692" t="s">
        <v>220</v>
      </c>
      <c r="C31" s="29" t="s">
        <v>34</v>
      </c>
      <c r="D31" s="693" t="s">
        <v>221</v>
      </c>
      <c r="E31" s="251"/>
      <c r="F31" s="252" t="str">
        <f t="shared" si="22"/>
        <v/>
      </c>
      <c r="G31" s="253"/>
      <c r="H31" s="252" t="str">
        <f t="shared" si="23"/>
        <v/>
      </c>
      <c r="I31" s="254"/>
      <c r="J31" s="255"/>
      <c r="K31" s="251"/>
      <c r="L31" s="252" t="str">
        <f t="shared" si="27"/>
        <v/>
      </c>
      <c r="M31" s="253"/>
      <c r="N31" s="252" t="str">
        <f t="shared" si="24"/>
        <v/>
      </c>
      <c r="O31" s="254"/>
      <c r="P31" s="255"/>
      <c r="Q31" s="251"/>
      <c r="R31" s="252"/>
      <c r="S31" s="253">
        <v>1</v>
      </c>
      <c r="T31" s="252">
        <v>14</v>
      </c>
      <c r="U31" s="254">
        <v>2</v>
      </c>
      <c r="V31" s="255" t="s">
        <v>71</v>
      </c>
      <c r="W31" s="251"/>
      <c r="X31" s="252" t="str">
        <f t="shared" si="4"/>
        <v/>
      </c>
      <c r="Y31" s="253"/>
      <c r="Z31" s="252"/>
      <c r="AA31" s="254"/>
      <c r="AB31" s="255"/>
      <c r="AC31" s="251"/>
      <c r="AD31" s="252" t="str">
        <f t="shared" si="6"/>
        <v/>
      </c>
      <c r="AE31" s="253"/>
      <c r="AF31" s="252" t="str">
        <f t="shared" si="7"/>
        <v/>
      </c>
      <c r="AG31" s="254"/>
      <c r="AH31" s="255"/>
      <c r="AI31" s="251"/>
      <c r="AJ31" s="252" t="str">
        <f t="shared" si="8"/>
        <v/>
      </c>
      <c r="AK31" s="253"/>
      <c r="AL31" s="252" t="str">
        <f t="shared" si="9"/>
        <v/>
      </c>
      <c r="AM31" s="254"/>
      <c r="AN31" s="255"/>
      <c r="AO31" s="251"/>
      <c r="AP31" s="252" t="str">
        <f t="shared" si="10"/>
        <v/>
      </c>
      <c r="AQ31" s="253"/>
      <c r="AR31" s="252"/>
      <c r="AS31" s="254"/>
      <c r="AT31" s="255"/>
      <c r="AU31" s="251"/>
      <c r="AV31" s="252" t="str">
        <f t="shared" si="12"/>
        <v/>
      </c>
      <c r="AW31" s="253"/>
      <c r="AX31" s="252" t="str">
        <f t="shared" si="13"/>
        <v/>
      </c>
      <c r="AY31" s="254"/>
      <c r="AZ31" s="255"/>
      <c r="BA31" s="22" t="str">
        <f t="shared" si="18"/>
        <v/>
      </c>
      <c r="BB31" s="16" t="str">
        <f t="shared" si="25"/>
        <v/>
      </c>
      <c r="BC31" s="23">
        <f t="shared" si="19"/>
        <v>1</v>
      </c>
      <c r="BD31" s="16">
        <f t="shared" si="26"/>
        <v>14</v>
      </c>
      <c r="BE31" s="23">
        <f t="shared" si="20"/>
        <v>2</v>
      </c>
      <c r="BF31" s="24">
        <f t="shared" si="21"/>
        <v>1</v>
      </c>
      <c r="BG31" s="26" t="s">
        <v>333</v>
      </c>
      <c r="BH31" s="573" t="s">
        <v>383</v>
      </c>
    </row>
    <row r="32" spans="1:60" ht="15.75" customHeight="1" x14ac:dyDescent="0.2">
      <c r="A32" s="250"/>
      <c r="B32" s="273" t="s">
        <v>467</v>
      </c>
      <c r="C32" s="117" t="s">
        <v>15</v>
      </c>
      <c r="D32" s="701" t="s">
        <v>186</v>
      </c>
      <c r="E32" s="251"/>
      <c r="F32" s="252"/>
      <c r="G32" s="253"/>
      <c r="H32" s="252"/>
      <c r="I32" s="254"/>
      <c r="J32" s="255"/>
      <c r="K32" s="251"/>
      <c r="L32" s="252"/>
      <c r="M32" s="253"/>
      <c r="N32" s="252"/>
      <c r="O32" s="254"/>
      <c r="P32" s="255"/>
      <c r="Q32" s="251"/>
      <c r="R32" s="252"/>
      <c r="S32" s="253">
        <v>2</v>
      </c>
      <c r="T32" s="252">
        <v>28</v>
      </c>
      <c r="U32" s="254">
        <v>3</v>
      </c>
      <c r="V32" s="255" t="s">
        <v>71</v>
      </c>
      <c r="W32" s="120"/>
      <c r="X32" s="121"/>
      <c r="Y32" s="122"/>
      <c r="Z32" s="121"/>
      <c r="AA32" s="122"/>
      <c r="AB32" s="123"/>
      <c r="AC32" s="251"/>
      <c r="AD32" s="252"/>
      <c r="AE32" s="253"/>
      <c r="AF32" s="252"/>
      <c r="AG32" s="254"/>
      <c r="AH32" s="255"/>
      <c r="AI32" s="251"/>
      <c r="AJ32" s="252"/>
      <c r="AK32" s="253"/>
      <c r="AL32" s="252"/>
      <c r="AM32" s="254"/>
      <c r="AN32" s="255"/>
      <c r="AO32" s="251"/>
      <c r="AP32" s="252"/>
      <c r="AQ32" s="253"/>
      <c r="AR32" s="252"/>
      <c r="AS32" s="254"/>
      <c r="AT32" s="255"/>
      <c r="AU32" s="251"/>
      <c r="AV32" s="252"/>
      <c r="AW32" s="253"/>
      <c r="AX32" s="252"/>
      <c r="AY32" s="254"/>
      <c r="AZ32" s="255"/>
      <c r="BA32" s="22" t="str">
        <f t="shared" si="18"/>
        <v/>
      </c>
      <c r="BB32" s="16" t="str">
        <f t="shared" si="25"/>
        <v/>
      </c>
      <c r="BC32" s="23">
        <f t="shared" si="19"/>
        <v>2</v>
      </c>
      <c r="BD32" s="16">
        <f t="shared" si="26"/>
        <v>28</v>
      </c>
      <c r="BE32" s="23">
        <f t="shared" si="20"/>
        <v>3</v>
      </c>
      <c r="BF32" s="24">
        <f t="shared" si="21"/>
        <v>2</v>
      </c>
      <c r="BG32" s="26" t="s">
        <v>334</v>
      </c>
      <c r="BH32" s="573" t="s">
        <v>380</v>
      </c>
    </row>
    <row r="33" spans="1:60" ht="15.75" customHeight="1" x14ac:dyDescent="0.2">
      <c r="A33" s="250"/>
      <c r="B33" s="273" t="s">
        <v>466</v>
      </c>
      <c r="C33" s="117" t="s">
        <v>15</v>
      </c>
      <c r="D33" s="701" t="s">
        <v>187</v>
      </c>
      <c r="E33" s="251"/>
      <c r="F33" s="252"/>
      <c r="G33" s="253"/>
      <c r="H33" s="252"/>
      <c r="I33" s="254"/>
      <c r="J33" s="255"/>
      <c r="K33" s="251"/>
      <c r="L33" s="252"/>
      <c r="M33" s="253"/>
      <c r="N33" s="252"/>
      <c r="O33" s="254"/>
      <c r="P33" s="255"/>
      <c r="Q33" s="251"/>
      <c r="R33" s="252"/>
      <c r="S33" s="253"/>
      <c r="T33" s="252"/>
      <c r="U33" s="254"/>
      <c r="V33" s="255"/>
      <c r="W33" s="251"/>
      <c r="X33" s="252"/>
      <c r="Y33" s="253">
        <v>2</v>
      </c>
      <c r="Z33" s="252">
        <v>28</v>
      </c>
      <c r="AA33" s="254">
        <v>3</v>
      </c>
      <c r="AB33" s="255" t="s">
        <v>71</v>
      </c>
      <c r="AC33" s="120"/>
      <c r="AD33" s="121"/>
      <c r="AE33" s="122"/>
      <c r="AF33" s="121"/>
      <c r="AG33" s="122"/>
      <c r="AH33" s="123"/>
      <c r="AI33" s="251"/>
      <c r="AJ33" s="252"/>
      <c r="AK33" s="253"/>
      <c r="AL33" s="252"/>
      <c r="AM33" s="254"/>
      <c r="AN33" s="255"/>
      <c r="AO33" s="251"/>
      <c r="AP33" s="252"/>
      <c r="AQ33" s="253"/>
      <c r="AR33" s="252"/>
      <c r="AS33" s="254"/>
      <c r="AT33" s="255"/>
      <c r="AU33" s="251"/>
      <c r="AV33" s="252"/>
      <c r="AW33" s="253"/>
      <c r="AX33" s="252"/>
      <c r="AY33" s="254"/>
      <c r="AZ33" s="255"/>
      <c r="BA33" s="22" t="str">
        <f t="shared" si="18"/>
        <v/>
      </c>
      <c r="BB33" s="16" t="str">
        <f t="shared" si="25"/>
        <v/>
      </c>
      <c r="BC33" s="23">
        <f t="shared" si="19"/>
        <v>2</v>
      </c>
      <c r="BD33" s="16">
        <f t="shared" si="26"/>
        <v>28</v>
      </c>
      <c r="BE33" s="23">
        <f t="shared" si="20"/>
        <v>3</v>
      </c>
      <c r="BF33" s="24">
        <f t="shared" si="21"/>
        <v>2</v>
      </c>
      <c r="BG33" s="26" t="s">
        <v>334</v>
      </c>
      <c r="BH33" s="26" t="s">
        <v>380</v>
      </c>
    </row>
    <row r="34" spans="1:60" s="1" customFormat="1" ht="15.75" customHeight="1" x14ac:dyDescent="0.25">
      <c r="A34" s="274"/>
      <c r="B34" s="775" t="s">
        <v>330</v>
      </c>
      <c r="C34" s="29" t="s">
        <v>15</v>
      </c>
      <c r="D34" s="774" t="s">
        <v>124</v>
      </c>
      <c r="E34" s="15"/>
      <c r="F34" s="16" t="str">
        <f t="shared" ref="F34" si="30">IF(E34*15=0,"",E34*15)</f>
        <v/>
      </c>
      <c r="G34" s="15"/>
      <c r="H34" s="16" t="str">
        <f t="shared" ref="H34" si="31">IF(G34*15=0,"",G34*15)</f>
        <v/>
      </c>
      <c r="I34" s="15"/>
      <c r="J34" s="21"/>
      <c r="K34" s="15"/>
      <c r="L34" s="16" t="str">
        <f t="shared" ref="L34" si="32">IF(K34*15=0,"",K34*15)</f>
        <v/>
      </c>
      <c r="M34" s="15"/>
      <c r="N34" s="16" t="str">
        <f t="shared" ref="N34" si="33">IF(M34*15=0,"",M34*15)</f>
        <v/>
      </c>
      <c r="O34" s="15"/>
      <c r="P34" s="21"/>
      <c r="Q34" s="15"/>
      <c r="R34" s="16" t="str">
        <f t="shared" ref="R34" si="34">IF(Q34*15=0,"",Q34*15)</f>
        <v/>
      </c>
      <c r="S34" s="15"/>
      <c r="T34" s="16" t="str">
        <f t="shared" ref="T34" si="35">IF(S34*15=0,"",S34*15)</f>
        <v/>
      </c>
      <c r="U34" s="15"/>
      <c r="V34" s="21"/>
      <c r="W34" s="15"/>
      <c r="X34" s="16" t="str">
        <f t="shared" ref="X34" si="36">IF(W34*15=0,"",W34*15)</f>
        <v/>
      </c>
      <c r="Y34" s="15"/>
      <c r="Z34" s="16" t="str">
        <f t="shared" ref="Z34" si="37">IF(Y34*15=0,"",Y34*15)</f>
        <v/>
      </c>
      <c r="AA34" s="15"/>
      <c r="AB34" s="21"/>
      <c r="AC34" s="15"/>
      <c r="AD34" s="16" t="str">
        <f t="shared" ref="AD34" si="38">IF(AC34*15=0,"",AC34*15)</f>
        <v/>
      </c>
      <c r="AE34" s="15"/>
      <c r="AF34" s="16" t="str">
        <f t="shared" ref="AF34" si="39">IF(AE34*15=0,"",AE34*15)</f>
        <v/>
      </c>
      <c r="AG34" s="15"/>
      <c r="AH34" s="21"/>
      <c r="AI34" s="15"/>
      <c r="AJ34" s="16" t="str">
        <f t="shared" ref="AJ34" si="40">IF(AI34*15=0,"",AI34*15)</f>
        <v/>
      </c>
      <c r="AK34" s="15"/>
      <c r="AL34" s="16" t="str">
        <f t="shared" ref="AL34" si="41">IF(AK34*15=0,"",AK34*15)</f>
        <v/>
      </c>
      <c r="AM34" s="15"/>
      <c r="AN34" s="21"/>
      <c r="AO34" s="15"/>
      <c r="AP34" s="16" t="str">
        <f t="shared" ref="AP34" si="42">IF(AO34*15=0,"",AO34*15)</f>
        <v/>
      </c>
      <c r="AQ34" s="15"/>
      <c r="AR34" s="16" t="str">
        <f t="shared" ref="AR34" si="43">IF(AQ34*15=0,"",AQ34*15)</f>
        <v/>
      </c>
      <c r="AS34" s="15"/>
      <c r="AT34" s="21"/>
      <c r="AU34" s="15">
        <v>1</v>
      </c>
      <c r="AV34" s="16">
        <v>10</v>
      </c>
      <c r="AW34" s="15"/>
      <c r="AX34" s="16"/>
      <c r="AY34" s="15">
        <v>1</v>
      </c>
      <c r="AZ34" s="17" t="s">
        <v>69</v>
      </c>
      <c r="BA34" s="22">
        <v>1</v>
      </c>
      <c r="BB34" s="96">
        <v>10</v>
      </c>
      <c r="BC34" s="23" t="str">
        <f>IF(G43+M43+S43+Y43+AE43+AK43+AQ43+AW43=0,"",G43+M43+S43+Y43+AE43+AK43+AQ43+AW43)</f>
        <v/>
      </c>
      <c r="BD34" s="16" t="str">
        <f>IF((M43+G43+S43+Y43+AE43+AK43+AQ43+AW43)*14=0,"",(M43+G43+S43+Y43+AE43+AK43+AQ43+AW43)*14)</f>
        <v/>
      </c>
      <c r="BE34" s="91">
        <v>1</v>
      </c>
      <c r="BF34" s="292">
        <v>1</v>
      </c>
      <c r="BG34" s="26" t="s">
        <v>829</v>
      </c>
      <c r="BH34" s="436" t="s">
        <v>912</v>
      </c>
    </row>
    <row r="35" spans="1:60" s="1" customFormat="1" ht="15.75" customHeight="1" x14ac:dyDescent="0.2">
      <c r="A35" s="274"/>
      <c r="B35" s="28" t="s">
        <v>224</v>
      </c>
      <c r="C35" s="29" t="s">
        <v>15</v>
      </c>
      <c r="D35" s="14" t="s">
        <v>225</v>
      </c>
      <c r="E35" s="64"/>
      <c r="F35" s="65" t="str">
        <f t="shared" si="22"/>
        <v/>
      </c>
      <c r="G35" s="64"/>
      <c r="H35" s="65" t="str">
        <f t="shared" si="23"/>
        <v/>
      </c>
      <c r="I35" s="64"/>
      <c r="J35" s="66"/>
      <c r="K35" s="64"/>
      <c r="L35" s="16">
        <v>4</v>
      </c>
      <c r="M35" s="15">
        <v>2</v>
      </c>
      <c r="N35" s="16">
        <v>24</v>
      </c>
      <c r="O35" s="15">
        <v>3</v>
      </c>
      <c r="P35" s="21" t="s">
        <v>71</v>
      </c>
      <c r="Q35" s="64"/>
      <c r="R35" s="65" t="str">
        <f t="shared" si="2"/>
        <v/>
      </c>
      <c r="S35" s="64"/>
      <c r="T35" s="65" t="str">
        <f t="shared" si="3"/>
        <v/>
      </c>
      <c r="U35" s="64"/>
      <c r="V35" s="66"/>
      <c r="W35" s="64"/>
      <c r="X35" s="65" t="str">
        <f t="shared" si="4"/>
        <v/>
      </c>
      <c r="Y35" s="64"/>
      <c r="Z35" s="65" t="str">
        <f t="shared" si="5"/>
        <v/>
      </c>
      <c r="AA35" s="64"/>
      <c r="AB35" s="66"/>
      <c r="AC35" s="64"/>
      <c r="AD35" s="65" t="str">
        <f t="shared" si="6"/>
        <v/>
      </c>
      <c r="AE35" s="64"/>
      <c r="AF35" s="65" t="str">
        <f t="shared" si="7"/>
        <v/>
      </c>
      <c r="AG35" s="64"/>
      <c r="AH35" s="66"/>
      <c r="AI35" s="64"/>
      <c r="AJ35" s="65" t="str">
        <f t="shared" si="8"/>
        <v/>
      </c>
      <c r="AK35" s="64"/>
      <c r="AL35" s="65" t="str">
        <f t="shared" si="9"/>
        <v/>
      </c>
      <c r="AM35" s="64"/>
      <c r="AN35" s="66"/>
      <c r="AO35" s="251"/>
      <c r="AP35" s="252"/>
      <c r="AQ35" s="253"/>
      <c r="AR35" s="252"/>
      <c r="AS35" s="254"/>
      <c r="AT35" s="255"/>
      <c r="AU35" s="15"/>
      <c r="AV35" s="16" t="str">
        <f t="shared" si="12"/>
        <v/>
      </c>
      <c r="AW35" s="15"/>
      <c r="AX35" s="16" t="str">
        <f t="shared" si="13"/>
        <v/>
      </c>
      <c r="AY35" s="15"/>
      <c r="AZ35" s="17"/>
      <c r="BA35" s="22" t="str">
        <f t="shared" si="18"/>
        <v/>
      </c>
      <c r="BB35" s="16">
        <v>4</v>
      </c>
      <c r="BC35" s="23">
        <f t="shared" si="19"/>
        <v>2</v>
      </c>
      <c r="BD35" s="16">
        <v>24</v>
      </c>
      <c r="BE35" s="23">
        <f t="shared" si="20"/>
        <v>3</v>
      </c>
      <c r="BF35" s="24">
        <f t="shared" si="21"/>
        <v>2</v>
      </c>
      <c r="BG35" s="26" t="s">
        <v>333</v>
      </c>
      <c r="BH35" s="26" t="s">
        <v>383</v>
      </c>
    </row>
    <row r="36" spans="1:60" s="1" customFormat="1" ht="15.75" customHeight="1" x14ac:dyDescent="0.2">
      <c r="A36" s="274"/>
      <c r="B36" s="28" t="s">
        <v>226</v>
      </c>
      <c r="C36" s="29" t="s">
        <v>15</v>
      </c>
      <c r="D36" s="14" t="s">
        <v>227</v>
      </c>
      <c r="E36" s="15"/>
      <c r="F36" s="16" t="str">
        <f t="shared" si="22"/>
        <v/>
      </c>
      <c r="G36" s="15"/>
      <c r="H36" s="16" t="str">
        <f t="shared" si="23"/>
        <v/>
      </c>
      <c r="I36" s="15"/>
      <c r="J36" s="21"/>
      <c r="K36" s="15"/>
      <c r="L36" s="16" t="str">
        <f t="shared" ref="L36:L39" si="44">IF(K36*15=0,"",K36*15)</f>
        <v/>
      </c>
      <c r="M36" s="15"/>
      <c r="N36" s="16" t="str">
        <f t="shared" ref="N36:N39" si="45">IF(M36*15=0,"",M36*15)</f>
        <v/>
      </c>
      <c r="O36" s="15"/>
      <c r="P36" s="21"/>
      <c r="Q36" s="15"/>
      <c r="R36" s="16" t="str">
        <f t="shared" si="2"/>
        <v/>
      </c>
      <c r="S36" s="15"/>
      <c r="T36" s="16" t="str">
        <f t="shared" si="3"/>
        <v/>
      </c>
      <c r="U36" s="15"/>
      <c r="V36" s="21"/>
      <c r="W36" s="15"/>
      <c r="X36" s="16" t="str">
        <f t="shared" si="4"/>
        <v/>
      </c>
      <c r="Y36" s="15">
        <v>1</v>
      </c>
      <c r="Z36" s="16">
        <v>14</v>
      </c>
      <c r="AA36" s="15">
        <v>3</v>
      </c>
      <c r="AB36" s="21" t="s">
        <v>71</v>
      </c>
      <c r="AC36" s="15"/>
      <c r="AD36" s="16" t="str">
        <f t="shared" si="6"/>
        <v/>
      </c>
      <c r="AE36" s="15"/>
      <c r="AF36" s="16" t="str">
        <f t="shared" si="7"/>
        <v/>
      </c>
      <c r="AG36" s="15"/>
      <c r="AH36" s="21"/>
      <c r="AI36" s="15"/>
      <c r="AJ36" s="16" t="str">
        <f t="shared" si="8"/>
        <v/>
      </c>
      <c r="AK36" s="15"/>
      <c r="AL36" s="16" t="str">
        <f t="shared" si="9"/>
        <v/>
      </c>
      <c r="AM36" s="15"/>
      <c r="AN36" s="21"/>
      <c r="AO36" s="15"/>
      <c r="AP36" s="16" t="str">
        <f t="shared" si="10"/>
        <v/>
      </c>
      <c r="AQ36" s="15"/>
      <c r="AR36" s="16" t="str">
        <f t="shared" si="11"/>
        <v/>
      </c>
      <c r="AS36" s="15"/>
      <c r="AT36" s="21"/>
      <c r="AU36" s="15"/>
      <c r="AV36" s="16" t="str">
        <f t="shared" si="12"/>
        <v/>
      </c>
      <c r="AW36" s="15"/>
      <c r="AX36" s="16" t="str">
        <f t="shared" si="13"/>
        <v/>
      </c>
      <c r="AY36" s="15"/>
      <c r="AZ36" s="17"/>
      <c r="BA36" s="22" t="str">
        <f t="shared" si="18"/>
        <v/>
      </c>
      <c r="BB36" s="16" t="str">
        <f t="shared" si="25"/>
        <v/>
      </c>
      <c r="BC36" s="23">
        <f t="shared" si="19"/>
        <v>1</v>
      </c>
      <c r="BD36" s="16">
        <f t="shared" si="26"/>
        <v>14</v>
      </c>
      <c r="BE36" s="23">
        <f t="shared" si="20"/>
        <v>3</v>
      </c>
      <c r="BF36" s="24">
        <f t="shared" si="21"/>
        <v>1</v>
      </c>
      <c r="BG36" s="26" t="s">
        <v>333</v>
      </c>
      <c r="BH36" s="26" t="s">
        <v>383</v>
      </c>
    </row>
    <row r="37" spans="1:60" s="1" customFormat="1" ht="15.75" customHeight="1" x14ac:dyDescent="0.2">
      <c r="A37" s="274"/>
      <c r="B37" s="28" t="s">
        <v>753</v>
      </c>
      <c r="C37" s="29" t="s">
        <v>15</v>
      </c>
      <c r="D37" s="14" t="s">
        <v>754</v>
      </c>
      <c r="E37" s="15"/>
      <c r="F37" s="16" t="str">
        <f t="shared" si="22"/>
        <v/>
      </c>
      <c r="G37" s="15"/>
      <c r="H37" s="16" t="str">
        <f t="shared" si="23"/>
        <v/>
      </c>
      <c r="I37" s="15"/>
      <c r="J37" s="21"/>
      <c r="K37" s="15"/>
      <c r="L37" s="16" t="str">
        <f t="shared" si="44"/>
        <v/>
      </c>
      <c r="M37" s="15"/>
      <c r="N37" s="16" t="str">
        <f t="shared" si="45"/>
        <v/>
      </c>
      <c r="O37" s="15"/>
      <c r="P37" s="21"/>
      <c r="Q37" s="15"/>
      <c r="R37" s="16" t="str">
        <f t="shared" si="2"/>
        <v/>
      </c>
      <c r="S37" s="15"/>
      <c r="T37" s="16" t="str">
        <f t="shared" si="3"/>
        <v/>
      </c>
      <c r="U37" s="15"/>
      <c r="V37" s="21"/>
      <c r="W37" s="15"/>
      <c r="X37" s="16" t="str">
        <f t="shared" si="4"/>
        <v/>
      </c>
      <c r="Y37" s="15"/>
      <c r="Z37" s="16" t="str">
        <f t="shared" si="5"/>
        <v/>
      </c>
      <c r="AA37" s="15"/>
      <c r="AB37" s="21"/>
      <c r="AC37" s="15"/>
      <c r="AD37" s="16" t="str">
        <f t="shared" si="6"/>
        <v/>
      </c>
      <c r="AE37" s="15">
        <v>1</v>
      </c>
      <c r="AF37" s="16">
        <v>14</v>
      </c>
      <c r="AG37" s="15">
        <v>3</v>
      </c>
      <c r="AH37" s="21" t="s">
        <v>71</v>
      </c>
      <c r="AI37" s="15"/>
      <c r="AJ37" s="16" t="str">
        <f t="shared" si="8"/>
        <v/>
      </c>
      <c r="AK37" s="15"/>
      <c r="AL37" s="16" t="str">
        <f t="shared" si="9"/>
        <v/>
      </c>
      <c r="AM37" s="15"/>
      <c r="AN37" s="21"/>
      <c r="AO37" s="15"/>
      <c r="AP37" s="16" t="str">
        <f t="shared" si="10"/>
        <v/>
      </c>
      <c r="AQ37" s="15"/>
      <c r="AR37" s="16" t="str">
        <f t="shared" si="11"/>
        <v/>
      </c>
      <c r="AS37" s="15"/>
      <c r="AT37" s="21"/>
      <c r="AU37" s="15"/>
      <c r="AV37" s="16" t="str">
        <f t="shared" si="12"/>
        <v/>
      </c>
      <c r="AW37" s="15"/>
      <c r="AX37" s="16" t="str">
        <f t="shared" si="13"/>
        <v/>
      </c>
      <c r="AY37" s="15"/>
      <c r="AZ37" s="17"/>
      <c r="BA37" s="22" t="str">
        <f t="shared" si="18"/>
        <v/>
      </c>
      <c r="BB37" s="16" t="str">
        <f t="shared" si="25"/>
        <v/>
      </c>
      <c r="BC37" s="23">
        <f t="shared" si="19"/>
        <v>1</v>
      </c>
      <c r="BD37" s="16">
        <f t="shared" si="26"/>
        <v>14</v>
      </c>
      <c r="BE37" s="23">
        <f t="shared" si="20"/>
        <v>3</v>
      </c>
      <c r="BF37" s="24">
        <f t="shared" si="21"/>
        <v>1</v>
      </c>
      <c r="BG37" s="26" t="s">
        <v>333</v>
      </c>
      <c r="BH37" s="26" t="s">
        <v>383</v>
      </c>
    </row>
    <row r="38" spans="1:60" s="1" customFormat="1" ht="15.75" customHeight="1" x14ac:dyDescent="0.2">
      <c r="A38" s="274"/>
      <c r="B38" s="28" t="s">
        <v>756</v>
      </c>
      <c r="C38" s="29" t="s">
        <v>15</v>
      </c>
      <c r="D38" s="14" t="s">
        <v>757</v>
      </c>
      <c r="E38" s="15"/>
      <c r="F38" s="16" t="str">
        <f t="shared" si="22"/>
        <v/>
      </c>
      <c r="G38" s="15"/>
      <c r="H38" s="16" t="str">
        <f t="shared" si="23"/>
        <v/>
      </c>
      <c r="I38" s="15"/>
      <c r="J38" s="21"/>
      <c r="K38" s="15"/>
      <c r="L38" s="16" t="str">
        <f t="shared" si="44"/>
        <v/>
      </c>
      <c r="M38" s="15"/>
      <c r="N38" s="16" t="str">
        <f t="shared" si="45"/>
        <v/>
      </c>
      <c r="O38" s="15"/>
      <c r="P38" s="21"/>
      <c r="Q38" s="15"/>
      <c r="R38" s="16" t="str">
        <f t="shared" si="2"/>
        <v/>
      </c>
      <c r="S38" s="15"/>
      <c r="T38" s="16" t="str">
        <f t="shared" si="3"/>
        <v/>
      </c>
      <c r="U38" s="15"/>
      <c r="V38" s="21"/>
      <c r="W38" s="15"/>
      <c r="X38" s="16" t="str">
        <f t="shared" si="4"/>
        <v/>
      </c>
      <c r="Y38" s="15"/>
      <c r="Z38" s="16" t="str">
        <f t="shared" si="5"/>
        <v/>
      </c>
      <c r="AA38" s="15"/>
      <c r="AB38" s="21"/>
      <c r="AC38" s="15"/>
      <c r="AD38" s="16" t="str">
        <f t="shared" si="6"/>
        <v/>
      </c>
      <c r="AE38" s="15"/>
      <c r="AF38" s="16" t="str">
        <f t="shared" si="7"/>
        <v/>
      </c>
      <c r="AG38" s="15"/>
      <c r="AH38" s="21"/>
      <c r="AI38" s="15"/>
      <c r="AJ38" s="16" t="str">
        <f t="shared" si="8"/>
        <v/>
      </c>
      <c r="AK38" s="15">
        <v>1</v>
      </c>
      <c r="AL38" s="16">
        <v>14</v>
      </c>
      <c r="AM38" s="15">
        <v>2</v>
      </c>
      <c r="AN38" s="21" t="s">
        <v>71</v>
      </c>
      <c r="AO38" s="15"/>
      <c r="AP38" s="16" t="str">
        <f t="shared" si="10"/>
        <v/>
      </c>
      <c r="AQ38" s="15"/>
      <c r="AR38" s="16" t="str">
        <f t="shared" si="11"/>
        <v/>
      </c>
      <c r="AS38" s="15"/>
      <c r="AT38" s="21"/>
      <c r="AU38" s="15"/>
      <c r="AV38" s="16" t="str">
        <f t="shared" si="12"/>
        <v/>
      </c>
      <c r="AW38" s="15"/>
      <c r="AX38" s="16" t="str">
        <f t="shared" si="13"/>
        <v/>
      </c>
      <c r="AY38" s="15"/>
      <c r="AZ38" s="17"/>
      <c r="BA38" s="22" t="str">
        <f t="shared" si="18"/>
        <v/>
      </c>
      <c r="BB38" s="16" t="str">
        <f t="shared" si="25"/>
        <v/>
      </c>
      <c r="BC38" s="23">
        <f t="shared" si="19"/>
        <v>1</v>
      </c>
      <c r="BD38" s="16">
        <f t="shared" si="26"/>
        <v>14</v>
      </c>
      <c r="BE38" s="23">
        <f t="shared" si="20"/>
        <v>2</v>
      </c>
      <c r="BF38" s="24">
        <f t="shared" si="21"/>
        <v>1</v>
      </c>
      <c r="BG38" s="26" t="s">
        <v>333</v>
      </c>
      <c r="BH38" s="26" t="s">
        <v>383</v>
      </c>
    </row>
    <row r="39" spans="1:60" s="1" customFormat="1" ht="15.75" customHeight="1" x14ac:dyDescent="0.2">
      <c r="A39" s="274"/>
      <c r="B39" s="28" t="s">
        <v>758</v>
      </c>
      <c r="C39" s="29" t="s">
        <v>15</v>
      </c>
      <c r="D39" s="14" t="s">
        <v>759</v>
      </c>
      <c r="E39" s="15"/>
      <c r="F39" s="16" t="str">
        <f t="shared" si="22"/>
        <v/>
      </c>
      <c r="G39" s="15"/>
      <c r="H39" s="16" t="str">
        <f t="shared" si="23"/>
        <v/>
      </c>
      <c r="I39" s="15"/>
      <c r="J39" s="21"/>
      <c r="K39" s="15"/>
      <c r="L39" s="16" t="str">
        <f t="shared" si="44"/>
        <v/>
      </c>
      <c r="M39" s="15"/>
      <c r="N39" s="16" t="str">
        <f t="shared" si="45"/>
        <v/>
      </c>
      <c r="O39" s="15"/>
      <c r="P39" s="21"/>
      <c r="Q39" s="15"/>
      <c r="R39" s="16" t="str">
        <f t="shared" si="2"/>
        <v/>
      </c>
      <c r="S39" s="15"/>
      <c r="T39" s="16" t="str">
        <f t="shared" si="3"/>
        <v/>
      </c>
      <c r="U39" s="15"/>
      <c r="V39" s="21"/>
      <c r="W39" s="15"/>
      <c r="X39" s="16" t="str">
        <f t="shared" si="4"/>
        <v/>
      </c>
      <c r="Y39" s="15"/>
      <c r="Z39" s="16" t="str">
        <f t="shared" si="5"/>
        <v/>
      </c>
      <c r="AA39" s="15"/>
      <c r="AB39" s="21"/>
      <c r="AC39" s="15"/>
      <c r="AD39" s="16" t="str">
        <f t="shared" si="6"/>
        <v/>
      </c>
      <c r="AE39" s="15"/>
      <c r="AF39" s="16" t="str">
        <f t="shared" si="7"/>
        <v/>
      </c>
      <c r="AG39" s="15"/>
      <c r="AH39" s="21"/>
      <c r="AI39" s="15"/>
      <c r="AJ39" s="16" t="str">
        <f t="shared" si="8"/>
        <v/>
      </c>
      <c r="AK39" s="15"/>
      <c r="AL39" s="16" t="str">
        <f t="shared" si="9"/>
        <v/>
      </c>
      <c r="AM39" s="15"/>
      <c r="AN39" s="21"/>
      <c r="AO39" s="15"/>
      <c r="AP39" s="16" t="str">
        <f t="shared" si="10"/>
        <v/>
      </c>
      <c r="AQ39" s="15"/>
      <c r="AR39" s="16" t="str">
        <f t="shared" si="11"/>
        <v/>
      </c>
      <c r="AS39" s="15"/>
      <c r="AT39" s="21"/>
      <c r="AU39" s="15"/>
      <c r="AV39" s="16" t="str">
        <f t="shared" si="12"/>
        <v/>
      </c>
      <c r="AW39" s="15">
        <v>1</v>
      </c>
      <c r="AX39" s="16">
        <v>10</v>
      </c>
      <c r="AY39" s="15">
        <v>2</v>
      </c>
      <c r="AZ39" s="17" t="s">
        <v>71</v>
      </c>
      <c r="BA39" s="22" t="str">
        <f t="shared" si="18"/>
        <v/>
      </c>
      <c r="BB39" s="16" t="str">
        <f t="shared" si="25"/>
        <v/>
      </c>
      <c r="BC39" s="23">
        <f t="shared" si="19"/>
        <v>1</v>
      </c>
      <c r="BD39" s="16">
        <v>10</v>
      </c>
      <c r="BE39" s="23">
        <f t="shared" si="20"/>
        <v>2</v>
      </c>
      <c r="BF39" s="24">
        <f t="shared" si="21"/>
        <v>1</v>
      </c>
      <c r="BG39" s="26" t="s">
        <v>333</v>
      </c>
      <c r="BH39" s="26" t="s">
        <v>383</v>
      </c>
    </row>
    <row r="40" spans="1:60" s="235" customFormat="1" ht="15.75" customHeight="1" thickBot="1" x14ac:dyDescent="0.3">
      <c r="B40" s="275"/>
      <c r="C40" s="78"/>
      <c r="D40" s="276" t="s">
        <v>54</v>
      </c>
      <c r="E40" s="277">
        <f>SUM(E12:E39)</f>
        <v>7</v>
      </c>
      <c r="F40" s="277">
        <f>SUM(F12:F39)</f>
        <v>74</v>
      </c>
      <c r="G40" s="277">
        <f>SUM(G12:G39)</f>
        <v>3</v>
      </c>
      <c r="H40" s="277">
        <f>SUM(H12:H39)</f>
        <v>26</v>
      </c>
      <c r="I40" s="277">
        <f>SUM(I12:I39)</f>
        <v>6</v>
      </c>
      <c r="J40" s="278" t="s">
        <v>17</v>
      </c>
      <c r="K40" s="277">
        <f>SUM(K12:K39)</f>
        <v>4</v>
      </c>
      <c r="L40" s="277">
        <f>SUM(L12:L39)</f>
        <v>60</v>
      </c>
      <c r="M40" s="277">
        <f>SUM(M12:M39)</f>
        <v>4</v>
      </c>
      <c r="N40" s="277">
        <f>SUM(N12:N39)</f>
        <v>52</v>
      </c>
      <c r="O40" s="279">
        <f>SUM(O12:O39)</f>
        <v>10</v>
      </c>
      <c r="P40" s="278" t="s">
        <v>17</v>
      </c>
      <c r="Q40" s="277">
        <f>SUM(Q12:Q39)</f>
        <v>0</v>
      </c>
      <c r="R40" s="277">
        <f>SUM(R12:R39)</f>
        <v>0</v>
      </c>
      <c r="S40" s="277">
        <f>SUM(S12:S39)</f>
        <v>3</v>
      </c>
      <c r="T40" s="277">
        <f>SUM(T12:T39)</f>
        <v>42</v>
      </c>
      <c r="U40" s="277">
        <f>SUM(U12:U39)</f>
        <v>5</v>
      </c>
      <c r="V40" s="278" t="s">
        <v>17</v>
      </c>
      <c r="W40" s="277">
        <f>SUM(W12:W39)</f>
        <v>0</v>
      </c>
      <c r="X40" s="277">
        <f>SUM(X12:X39)</f>
        <v>0</v>
      </c>
      <c r="Y40" s="277">
        <f>SUM(Y12:Y39)</f>
        <v>3</v>
      </c>
      <c r="Z40" s="277">
        <f>SUM(Z12:Z39)</f>
        <v>42</v>
      </c>
      <c r="AA40" s="279">
        <f>SUM(AA12:AA39)</f>
        <v>6</v>
      </c>
      <c r="AB40" s="278" t="s">
        <v>17</v>
      </c>
      <c r="AC40" s="277">
        <f>SUM(AC12:AC39)</f>
        <v>1</v>
      </c>
      <c r="AD40" s="277">
        <f>SUM(AD12:AD39)</f>
        <v>14</v>
      </c>
      <c r="AE40" s="277">
        <f>SUM(AE12:AE39)</f>
        <v>3</v>
      </c>
      <c r="AF40" s="277">
        <f>SUM(AF12:AF39)</f>
        <v>42</v>
      </c>
      <c r="AG40" s="279">
        <f>SUM(AG12:AG39)</f>
        <v>8</v>
      </c>
      <c r="AH40" s="278" t="s">
        <v>17</v>
      </c>
      <c r="AI40" s="277">
        <f>SUM(AI12:AI39)</f>
        <v>2</v>
      </c>
      <c r="AJ40" s="277">
        <f>SUM(AJ12:AJ39)</f>
        <v>28</v>
      </c>
      <c r="AK40" s="277">
        <f>SUM(AK12:AK39)</f>
        <v>8</v>
      </c>
      <c r="AL40" s="277">
        <f>SUM(AL12:AL39)</f>
        <v>112</v>
      </c>
      <c r="AM40" s="277">
        <f>SUM(AM12:AM39)</f>
        <v>14</v>
      </c>
      <c r="AN40" s="278" t="s">
        <v>17</v>
      </c>
      <c r="AO40" s="277">
        <f>SUM(AO12:AO39)</f>
        <v>5</v>
      </c>
      <c r="AP40" s="277">
        <f>SUM(AP12:AP39)</f>
        <v>70</v>
      </c>
      <c r="AQ40" s="277">
        <f>SUM(AQ12:AQ39)</f>
        <v>5</v>
      </c>
      <c r="AR40" s="277">
        <f>SUM(AR12:AR39)</f>
        <v>70</v>
      </c>
      <c r="AS40" s="277">
        <f>SUM(AS12:AS39)</f>
        <v>11</v>
      </c>
      <c r="AT40" s="278" t="s">
        <v>17</v>
      </c>
      <c r="AU40" s="277">
        <f>SUM(AU12:AU39)</f>
        <v>3</v>
      </c>
      <c r="AV40" s="277">
        <f>SUM(AV12:AV39)</f>
        <v>30</v>
      </c>
      <c r="AW40" s="277">
        <f>SUM(AW12:AW39)</f>
        <v>5</v>
      </c>
      <c r="AX40" s="277">
        <f>SUM(AX12:AX39)</f>
        <v>50</v>
      </c>
      <c r="AY40" s="277">
        <f>SUM(AY12:AY39)</f>
        <v>10</v>
      </c>
      <c r="AZ40" s="278" t="s">
        <v>17</v>
      </c>
      <c r="BA40" s="277">
        <f t="shared" ref="BA40:BF40" si="46">SUM(BA12:BA39)</f>
        <v>22</v>
      </c>
      <c r="BB40" s="277">
        <f t="shared" si="46"/>
        <v>280</v>
      </c>
      <c r="BC40" s="277">
        <f t="shared" si="46"/>
        <v>34</v>
      </c>
      <c r="BD40" s="277">
        <f t="shared" si="46"/>
        <v>436</v>
      </c>
      <c r="BE40" s="279">
        <f t="shared" si="46"/>
        <v>70</v>
      </c>
      <c r="BF40" s="277">
        <f t="shared" si="46"/>
        <v>56</v>
      </c>
    </row>
    <row r="41" spans="1:60" s="235" customFormat="1" ht="15.75" customHeight="1" thickBot="1" x14ac:dyDescent="0.3">
      <c r="B41" s="280"/>
      <c r="C41" s="281"/>
      <c r="D41" s="238" t="s">
        <v>44</v>
      </c>
      <c r="E41" s="239">
        <f>E10+E40</f>
        <v>17</v>
      </c>
      <c r="F41" s="239">
        <f>F10+F40</f>
        <v>186</v>
      </c>
      <c r="G41" s="239">
        <f>G10+G40</f>
        <v>29</v>
      </c>
      <c r="H41" s="239">
        <f>H10+H40</f>
        <v>310</v>
      </c>
      <c r="I41" s="239">
        <f>I10+I40</f>
        <v>28</v>
      </c>
      <c r="J41" s="282" t="s">
        <v>17</v>
      </c>
      <c r="K41" s="239">
        <f>K10+K40</f>
        <v>11</v>
      </c>
      <c r="L41" s="239">
        <f>L10+L40</f>
        <v>166</v>
      </c>
      <c r="M41" s="239">
        <f>M10+M40</f>
        <v>19</v>
      </c>
      <c r="N41" s="283">
        <f>N10+N40</f>
        <v>262</v>
      </c>
      <c r="O41" s="284">
        <f>O10+O40</f>
        <v>31</v>
      </c>
      <c r="P41" s="238" t="s">
        <v>17</v>
      </c>
      <c r="Q41" s="239">
        <f>Q10+Q40</f>
        <v>9</v>
      </c>
      <c r="R41" s="239">
        <f>R10+R40</f>
        <v>130</v>
      </c>
      <c r="S41" s="239">
        <f>S10+S40</f>
        <v>17</v>
      </c>
      <c r="T41" s="239">
        <f>T10+T40</f>
        <v>234</v>
      </c>
      <c r="U41" s="239">
        <f>U10+U40</f>
        <v>28</v>
      </c>
      <c r="V41" s="282" t="s">
        <v>17</v>
      </c>
      <c r="W41" s="239">
        <f>W10+W40</f>
        <v>6</v>
      </c>
      <c r="X41" s="239">
        <f>X10+X40</f>
        <v>88</v>
      </c>
      <c r="Y41" s="239">
        <f>Y10+Y40</f>
        <v>21</v>
      </c>
      <c r="Z41" s="283">
        <f>Z10+Z40</f>
        <v>290</v>
      </c>
      <c r="AA41" s="284">
        <f>AA10+AA40</f>
        <v>31</v>
      </c>
      <c r="AB41" s="238" t="s">
        <v>17</v>
      </c>
      <c r="AC41" s="239">
        <f>AC10+AC40</f>
        <v>11</v>
      </c>
      <c r="AD41" s="239">
        <f>AD10+AD40</f>
        <v>150</v>
      </c>
      <c r="AE41" s="239">
        <f>AE10+AE40</f>
        <v>19</v>
      </c>
      <c r="AF41" s="283">
        <f>AF10+AF40</f>
        <v>276</v>
      </c>
      <c r="AG41" s="284">
        <f>AG10+AG40</f>
        <v>32</v>
      </c>
      <c r="AH41" s="238" t="s">
        <v>17</v>
      </c>
      <c r="AI41" s="239">
        <f>AI10+AI40</f>
        <v>9</v>
      </c>
      <c r="AJ41" s="239">
        <f>AJ10+AJ40</f>
        <v>130</v>
      </c>
      <c r="AK41" s="239">
        <f>AK10+AK40</f>
        <v>20</v>
      </c>
      <c r="AL41" s="239">
        <f>AL10+AL40</f>
        <v>282</v>
      </c>
      <c r="AM41" s="239">
        <f>AM10+AM40</f>
        <v>31</v>
      </c>
      <c r="AN41" s="282" t="s">
        <v>17</v>
      </c>
      <c r="AO41" s="239">
        <f>AO10+AO40</f>
        <v>7</v>
      </c>
      <c r="AP41" s="239">
        <f>AP10+AP40</f>
        <v>98</v>
      </c>
      <c r="AQ41" s="239">
        <f>AQ10+AQ40</f>
        <v>19</v>
      </c>
      <c r="AR41" s="239">
        <f>AR10+AR40</f>
        <v>272</v>
      </c>
      <c r="AS41" s="239">
        <f>AS10+AS40</f>
        <v>30</v>
      </c>
      <c r="AT41" s="282" t="s">
        <v>17</v>
      </c>
      <c r="AU41" s="239">
        <f>AU10+AU40</f>
        <v>8</v>
      </c>
      <c r="AV41" s="239">
        <f>AV10+AV40</f>
        <v>84</v>
      </c>
      <c r="AW41" s="239">
        <f>AW10+AW40</f>
        <v>17</v>
      </c>
      <c r="AX41" s="239">
        <f>AX10+AX40</f>
        <v>178</v>
      </c>
      <c r="AY41" s="239">
        <f>AY10+AY40</f>
        <v>29</v>
      </c>
      <c r="AZ41" s="282" t="s">
        <v>17</v>
      </c>
      <c r="BA41" s="285">
        <f t="shared" ref="BA41:BF41" si="47">BA10+BA40</f>
        <v>74</v>
      </c>
      <c r="BB41" s="285">
        <f t="shared" si="47"/>
        <v>970</v>
      </c>
      <c r="BC41" s="285">
        <f t="shared" si="47"/>
        <v>158</v>
      </c>
      <c r="BD41" s="286">
        <f t="shared" si="47"/>
        <v>2036</v>
      </c>
      <c r="BE41" s="699">
        <f t="shared" si="47"/>
        <v>240</v>
      </c>
      <c r="BF41" s="287">
        <f t="shared" si="47"/>
        <v>230</v>
      </c>
    </row>
    <row r="42" spans="1:60" ht="18.75" customHeight="1" x14ac:dyDescent="0.25">
      <c r="B42" s="288"/>
      <c r="C42" s="289"/>
      <c r="D42" s="290" t="s">
        <v>16</v>
      </c>
      <c r="E42" s="878"/>
      <c r="F42" s="879"/>
      <c r="G42" s="879"/>
      <c r="H42" s="879"/>
      <c r="I42" s="879"/>
      <c r="J42" s="879"/>
      <c r="K42" s="879"/>
      <c r="L42" s="879"/>
      <c r="M42" s="879"/>
      <c r="N42" s="879"/>
      <c r="O42" s="879"/>
      <c r="P42" s="879"/>
      <c r="Q42" s="879"/>
      <c r="R42" s="879"/>
      <c r="S42" s="879"/>
      <c r="T42" s="879"/>
      <c r="U42" s="879"/>
      <c r="V42" s="879"/>
      <c r="W42" s="879"/>
      <c r="X42" s="879"/>
      <c r="Y42" s="879"/>
      <c r="Z42" s="879"/>
      <c r="AA42" s="879"/>
      <c r="AB42" s="879"/>
      <c r="AC42" s="878"/>
      <c r="AD42" s="879"/>
      <c r="AE42" s="879"/>
      <c r="AF42" s="879"/>
      <c r="AG42" s="879"/>
      <c r="AH42" s="879"/>
      <c r="AI42" s="879"/>
      <c r="AJ42" s="879"/>
      <c r="AK42" s="879"/>
      <c r="AL42" s="879"/>
      <c r="AM42" s="879"/>
      <c r="AN42" s="879"/>
      <c r="AO42" s="879"/>
      <c r="AP42" s="879"/>
      <c r="AQ42" s="879"/>
      <c r="AR42" s="879"/>
      <c r="AS42" s="879"/>
      <c r="AT42" s="879"/>
      <c r="AU42" s="879"/>
      <c r="AV42" s="879"/>
      <c r="AW42" s="879"/>
      <c r="AX42" s="879"/>
      <c r="AY42" s="879"/>
      <c r="AZ42" s="879"/>
      <c r="BA42" s="874"/>
      <c r="BB42" s="875"/>
      <c r="BC42" s="875"/>
      <c r="BD42" s="875"/>
      <c r="BE42" s="885"/>
      <c r="BF42" s="875"/>
      <c r="BG42" s="291"/>
      <c r="BH42" s="291"/>
    </row>
    <row r="43" spans="1:60" s="1" customFormat="1" ht="15.75" customHeight="1" x14ac:dyDescent="0.2">
      <c r="B43" s="12" t="s">
        <v>228</v>
      </c>
      <c r="C43" s="29" t="s">
        <v>15</v>
      </c>
      <c r="D43" s="14" t="s">
        <v>229</v>
      </c>
      <c r="E43" s="89"/>
      <c r="F43" s="16" t="str">
        <f t="shared" ref="F43:F45" si="48">IF(E43*15=0,"",E43*15)</f>
        <v/>
      </c>
      <c r="G43" s="90"/>
      <c r="H43" s="16" t="str">
        <f t="shared" ref="H43:H45" si="49">IF(G43*15=0,"",G43*15)</f>
        <v/>
      </c>
      <c r="I43" s="91" t="s">
        <v>17</v>
      </c>
      <c r="J43" s="92"/>
      <c r="K43" s="89"/>
      <c r="L43" s="16" t="str">
        <f t="shared" ref="L43:L45" si="50">IF(K43*15=0,"",K43*15)</f>
        <v/>
      </c>
      <c r="M43" s="90"/>
      <c r="N43" s="16" t="str">
        <f t="shared" ref="N43:N45" si="51">IF(M43*15=0,"",M43*15)</f>
        <v/>
      </c>
      <c r="O43" s="91" t="s">
        <v>17</v>
      </c>
      <c r="P43" s="92"/>
      <c r="Q43" s="89"/>
      <c r="R43" s="16" t="str">
        <f t="shared" ref="R43:R45" si="52">IF(Q43*15=0,"",Q43*15)</f>
        <v/>
      </c>
      <c r="S43" s="90"/>
      <c r="T43" s="16" t="str">
        <f t="shared" ref="T43:T45" si="53">IF(S43*15=0,"",S43*15)</f>
        <v/>
      </c>
      <c r="U43" s="91" t="s">
        <v>17</v>
      </c>
      <c r="V43" s="92"/>
      <c r="W43" s="89"/>
      <c r="X43" s="16" t="str">
        <f t="shared" ref="X43:X45" si="54">IF(W43*15=0,"",W43*15)</f>
        <v/>
      </c>
      <c r="Y43" s="90"/>
      <c r="Z43" s="16" t="str">
        <f t="shared" ref="Z43:Z45" si="55">IF(Y43*15=0,"",Y43*15)</f>
        <v/>
      </c>
      <c r="AA43" s="91" t="s">
        <v>17</v>
      </c>
      <c r="AB43" s="92"/>
      <c r="AC43" s="89"/>
      <c r="AD43" s="16" t="str">
        <f t="shared" ref="AD43:AD45" si="56">IF(AC43*15=0,"",AC43*15)</f>
        <v/>
      </c>
      <c r="AE43" s="90"/>
      <c r="AF43" s="16" t="str">
        <f t="shared" ref="AF43:AF45" si="57">IF(AE43*15=0,"",AE43*15)</f>
        <v/>
      </c>
      <c r="AG43" s="91" t="s">
        <v>17</v>
      </c>
      <c r="AH43" s="92"/>
      <c r="AI43" s="89"/>
      <c r="AJ43" s="16" t="str">
        <f t="shared" ref="AJ43:AJ45" si="58">IF(AI43*15=0,"",AI43*15)</f>
        <v/>
      </c>
      <c r="AK43" s="90"/>
      <c r="AL43" s="16" t="str">
        <f t="shared" ref="AL43:AL45" si="59">IF(AK43*15=0,"",AK43*15)</f>
        <v/>
      </c>
      <c r="AM43" s="91" t="s">
        <v>17</v>
      </c>
      <c r="AN43" s="92"/>
      <c r="AO43" s="89"/>
      <c r="AP43" s="16" t="str">
        <f t="shared" ref="AP43:AP45" si="60">IF(AO43*15=0,"",AO43*15)</f>
        <v/>
      </c>
      <c r="AQ43" s="90"/>
      <c r="AR43" s="16" t="str">
        <f t="shared" ref="AR43:AR45" si="61">IF(AQ43*15=0,"",AQ43*15)</f>
        <v/>
      </c>
      <c r="AS43" s="91" t="s">
        <v>17</v>
      </c>
      <c r="AT43" s="92"/>
      <c r="AU43" s="89"/>
      <c r="AV43" s="16" t="str">
        <f t="shared" ref="AV43:AV45" si="62">IF(AU43*15=0,"",AU43*15)</f>
        <v/>
      </c>
      <c r="AW43" s="90"/>
      <c r="AX43" s="16" t="str">
        <f t="shared" ref="AX43:AX45" si="63">IF(AW43*15=0,"",AW43*15)</f>
        <v/>
      </c>
      <c r="AY43" s="91" t="s">
        <v>17</v>
      </c>
      <c r="AZ43" s="15" t="s">
        <v>570</v>
      </c>
      <c r="BA43" s="22" t="str">
        <f t="shared" ref="BA43:BA44" si="64">IF(E44+K44+Q44+W44+AC44+AI44+AO44+AU44=0,"",E44+K44+Q44+W44+AC44+AI44+AO44+AU44)</f>
        <v/>
      </c>
      <c r="BB43" s="96" t="str">
        <f>IF((Q44+W44+AC44+AI44+AO44+AU44)*14=0,"",(Q44+W44+AC44+AI44+AO44+AU44)*14)</f>
        <v/>
      </c>
      <c r="BC43" s="23" t="str">
        <f t="shared" ref="BC43:BC44" si="65">IF(G44+M44+S44+Y44+AE44+AK44+AQ44+AW44=0,"",G44+M44+S44+Y44+AE44+AK44+AQ44+AW44)</f>
        <v/>
      </c>
      <c r="BD43" s="96" t="str">
        <f>IF((M44+G44+S44+Y44+AE44+AK44+AQ44+AW44)*14=0,"",(M44+G44+S44+Y44+AE44+AK44+AQ44+AW44)*14)</f>
        <v/>
      </c>
      <c r="BE43" s="91" t="s">
        <v>17</v>
      </c>
      <c r="BF43" s="292" t="str">
        <f t="shared" ref="BF43:BF44" si="66">IF(E44+G44+M44+K44+Q44+S44+W44+Y44+AC44+AE44+AI44+AK44+AO44+AQ44+AU44+AW44=0,"",E44+G44+M44+K44+Q44+S44+W44+Y44+AC44+AE44+AI44+AK44+AO44+AQ44+AU44+AW44)</f>
        <v/>
      </c>
      <c r="BG43" s="26"/>
      <c r="BH43" s="26"/>
    </row>
    <row r="44" spans="1:60" s="1" customFormat="1" ht="15.75" customHeight="1" thickBot="1" x14ac:dyDescent="0.25">
      <c r="B44" s="28" t="s">
        <v>230</v>
      </c>
      <c r="C44" s="29" t="s">
        <v>15</v>
      </c>
      <c r="D44" s="68" t="s">
        <v>231</v>
      </c>
      <c r="E44" s="89"/>
      <c r="F44" s="16" t="str">
        <f t="shared" si="48"/>
        <v/>
      </c>
      <c r="G44" s="90"/>
      <c r="H44" s="16" t="str">
        <f t="shared" si="49"/>
        <v/>
      </c>
      <c r="I44" s="91" t="s">
        <v>17</v>
      </c>
      <c r="J44" s="92"/>
      <c r="K44" s="89"/>
      <c r="L44" s="16" t="str">
        <f t="shared" si="50"/>
        <v/>
      </c>
      <c r="M44" s="90"/>
      <c r="N44" s="16" t="str">
        <f t="shared" si="51"/>
        <v/>
      </c>
      <c r="O44" s="91" t="s">
        <v>17</v>
      </c>
      <c r="P44" s="92"/>
      <c r="Q44" s="89"/>
      <c r="R44" s="16" t="str">
        <f t="shared" si="52"/>
        <v/>
      </c>
      <c r="S44" s="90"/>
      <c r="T44" s="16" t="str">
        <f t="shared" si="53"/>
        <v/>
      </c>
      <c r="U44" s="91" t="s">
        <v>17</v>
      </c>
      <c r="V44" s="92"/>
      <c r="W44" s="89"/>
      <c r="X44" s="16" t="str">
        <f t="shared" si="54"/>
        <v/>
      </c>
      <c r="Y44" s="90"/>
      <c r="Z44" s="16" t="str">
        <f t="shared" si="55"/>
        <v/>
      </c>
      <c r="AA44" s="91" t="s">
        <v>17</v>
      </c>
      <c r="AB44" s="92"/>
      <c r="AC44" s="89"/>
      <c r="AD44" s="16" t="str">
        <f t="shared" si="56"/>
        <v/>
      </c>
      <c r="AE44" s="90"/>
      <c r="AF44" s="16" t="str">
        <f t="shared" si="57"/>
        <v/>
      </c>
      <c r="AG44" s="91" t="s">
        <v>17</v>
      </c>
      <c r="AH44" s="92"/>
      <c r="AI44" s="89"/>
      <c r="AJ44" s="16" t="str">
        <f t="shared" si="58"/>
        <v/>
      </c>
      <c r="AK44" s="90"/>
      <c r="AL44" s="16" t="str">
        <f t="shared" si="59"/>
        <v/>
      </c>
      <c r="AM44" s="91" t="s">
        <v>17</v>
      </c>
      <c r="AN44" s="92"/>
      <c r="AO44" s="89"/>
      <c r="AP44" s="16" t="str">
        <f t="shared" si="60"/>
        <v/>
      </c>
      <c r="AQ44" s="90"/>
      <c r="AR44" s="16" t="str">
        <f t="shared" si="61"/>
        <v/>
      </c>
      <c r="AS44" s="91" t="s">
        <v>17</v>
      </c>
      <c r="AT44" s="92"/>
      <c r="AU44" s="89"/>
      <c r="AV44" s="16" t="str">
        <f t="shared" si="62"/>
        <v/>
      </c>
      <c r="AW44" s="90"/>
      <c r="AX44" s="16" t="str">
        <f t="shared" si="63"/>
        <v/>
      </c>
      <c r="AY44" s="91" t="s">
        <v>17</v>
      </c>
      <c r="AZ44" s="15" t="s">
        <v>570</v>
      </c>
      <c r="BA44" s="22" t="str">
        <f t="shared" si="64"/>
        <v/>
      </c>
      <c r="BB44" s="96" t="str">
        <f>IF((Q45+W45+AC45+AI45+AO45+AU45)*14=0,"",(Q45+W45+AC45+AI45+AO45+AU45)*14)</f>
        <v/>
      </c>
      <c r="BC44" s="23" t="str">
        <f t="shared" si="65"/>
        <v/>
      </c>
      <c r="BD44" s="16" t="str">
        <f>IF((M45+G45+S45+Y45+AE45+AK45+AQ45+AW45)*14=0,"",(M45+G45+S45+Y45+AE45+AK45+AQ45+AW45)*14)</f>
        <v/>
      </c>
      <c r="BE44" s="91" t="s">
        <v>17</v>
      </c>
      <c r="BF44" s="292" t="str">
        <f t="shared" si="66"/>
        <v/>
      </c>
      <c r="BG44" s="26"/>
      <c r="BH44" s="26"/>
    </row>
    <row r="45" spans="1:60" ht="15.75" customHeight="1" thickBot="1" x14ac:dyDescent="0.25">
      <c r="B45" s="94" t="s">
        <v>232</v>
      </c>
      <c r="C45" s="29" t="s">
        <v>15</v>
      </c>
      <c r="D45" s="95" t="s">
        <v>233</v>
      </c>
      <c r="E45" s="89"/>
      <c r="F45" s="16" t="str">
        <f t="shared" si="48"/>
        <v/>
      </c>
      <c r="G45" s="90"/>
      <c r="H45" s="16" t="str">
        <f t="shared" si="49"/>
        <v/>
      </c>
      <c r="I45" s="91" t="s">
        <v>17</v>
      </c>
      <c r="J45" s="92"/>
      <c r="K45" s="89"/>
      <c r="L45" s="16" t="str">
        <f t="shared" si="50"/>
        <v/>
      </c>
      <c r="M45" s="90"/>
      <c r="N45" s="16" t="str">
        <f t="shared" si="51"/>
        <v/>
      </c>
      <c r="O45" s="91" t="s">
        <v>17</v>
      </c>
      <c r="P45" s="92"/>
      <c r="Q45" s="89"/>
      <c r="R45" s="16" t="str">
        <f t="shared" si="52"/>
        <v/>
      </c>
      <c r="S45" s="90"/>
      <c r="T45" s="16" t="str">
        <f t="shared" si="53"/>
        <v/>
      </c>
      <c r="U45" s="91" t="s">
        <v>17</v>
      </c>
      <c r="V45" s="92"/>
      <c r="W45" s="89"/>
      <c r="X45" s="16" t="str">
        <f t="shared" si="54"/>
        <v/>
      </c>
      <c r="Y45" s="90"/>
      <c r="Z45" s="16" t="str">
        <f t="shared" si="55"/>
        <v/>
      </c>
      <c r="AA45" s="91" t="s">
        <v>17</v>
      </c>
      <c r="AB45" s="92"/>
      <c r="AC45" s="89"/>
      <c r="AD45" s="16" t="str">
        <f t="shared" si="56"/>
        <v/>
      </c>
      <c r="AE45" s="90"/>
      <c r="AF45" s="16" t="str">
        <f t="shared" si="57"/>
        <v/>
      </c>
      <c r="AG45" s="91" t="s">
        <v>17</v>
      </c>
      <c r="AH45" s="92"/>
      <c r="AI45" s="89"/>
      <c r="AJ45" s="16" t="str">
        <f t="shared" si="58"/>
        <v/>
      </c>
      <c r="AK45" s="90"/>
      <c r="AL45" s="16" t="str">
        <f t="shared" si="59"/>
        <v/>
      </c>
      <c r="AM45" s="91" t="s">
        <v>17</v>
      </c>
      <c r="AN45" s="92"/>
      <c r="AO45" s="89"/>
      <c r="AP45" s="16" t="str">
        <f t="shared" si="60"/>
        <v/>
      </c>
      <c r="AQ45" s="90"/>
      <c r="AR45" s="16" t="str">
        <f t="shared" si="61"/>
        <v/>
      </c>
      <c r="AS45" s="91" t="s">
        <v>17</v>
      </c>
      <c r="AT45" s="92"/>
      <c r="AU45" s="89"/>
      <c r="AV45" s="16" t="str">
        <f t="shared" si="62"/>
        <v/>
      </c>
      <c r="AW45" s="90"/>
      <c r="AX45" s="16" t="str">
        <f t="shared" si="63"/>
        <v/>
      </c>
      <c r="AY45" s="91" t="s">
        <v>17</v>
      </c>
      <c r="AZ45" s="15" t="s">
        <v>570</v>
      </c>
      <c r="BA45" s="293" t="str">
        <f>IF(E46+K46+Q46+W46=0,"",E46+K46+Q46+W46)</f>
        <v/>
      </c>
      <c r="BB45" s="294" t="str">
        <f>IF((Q46+W46+AC46+AI46+AO46+AU46)*14=0,"",(Q46+W46+AC46+AI46+AO46+AU46)*14)</f>
        <v/>
      </c>
      <c r="BC45" s="295" t="str">
        <f>IF(G46+M46+S46+Y46=0,"",G46+M46+S46+Y46)</f>
        <v/>
      </c>
      <c r="BD45" s="294" t="str">
        <f>IF((M46+G46+S46+Y46+AE46+AK46+AQ46+AW46)*14=0,"",(M46+G46+S46+Y46+AE46+AK46+AQ46+AW46)*14)</f>
        <v/>
      </c>
      <c r="BE45" s="296" t="s">
        <v>17</v>
      </c>
      <c r="BF45" s="297" t="s">
        <v>43</v>
      </c>
    </row>
    <row r="46" spans="1:60" ht="15.75" customHeight="1" thickBot="1" x14ac:dyDescent="0.3">
      <c r="B46" s="298"/>
      <c r="C46" s="299"/>
      <c r="D46" s="300" t="s">
        <v>18</v>
      </c>
      <c r="E46" s="301">
        <f>SUM(E43:E45)</f>
        <v>0</v>
      </c>
      <c r="F46" s="302">
        <f t="shared" ref="F46:H46" si="67">SUM(F43:F45)</f>
        <v>0</v>
      </c>
      <c r="G46" s="303">
        <f t="shared" si="67"/>
        <v>0</v>
      </c>
      <c r="H46" s="302">
        <f t="shared" si="67"/>
        <v>0</v>
      </c>
      <c r="I46" s="296" t="s">
        <v>17</v>
      </c>
      <c r="J46" s="304" t="s">
        <v>17</v>
      </c>
      <c r="K46" s="305">
        <f t="shared" ref="K46:N46" si="68">SUM(K43:K45)</f>
        <v>0</v>
      </c>
      <c r="L46" s="302">
        <f t="shared" si="68"/>
        <v>0</v>
      </c>
      <c r="M46" s="303">
        <f t="shared" si="68"/>
        <v>0</v>
      </c>
      <c r="N46" s="302">
        <f t="shared" si="68"/>
        <v>0</v>
      </c>
      <c r="O46" s="296" t="s">
        <v>17</v>
      </c>
      <c r="P46" s="304" t="s">
        <v>17</v>
      </c>
      <c r="Q46" s="301">
        <f t="shared" ref="Q46:T46" si="69">SUM(Q43:Q45)</f>
        <v>0</v>
      </c>
      <c r="R46" s="302">
        <f t="shared" si="69"/>
        <v>0</v>
      </c>
      <c r="S46" s="303">
        <f t="shared" si="69"/>
        <v>0</v>
      </c>
      <c r="T46" s="302">
        <f t="shared" si="69"/>
        <v>0</v>
      </c>
      <c r="U46" s="306" t="s">
        <v>17</v>
      </c>
      <c r="V46" s="304" t="s">
        <v>17</v>
      </c>
      <c r="W46" s="305">
        <f t="shared" ref="W46:Z46" si="70">SUM(W43:W45)</f>
        <v>0</v>
      </c>
      <c r="X46" s="302">
        <f t="shared" si="70"/>
        <v>0</v>
      </c>
      <c r="Y46" s="303">
        <f t="shared" si="70"/>
        <v>0</v>
      </c>
      <c r="Z46" s="302">
        <f t="shared" si="70"/>
        <v>0</v>
      </c>
      <c r="AA46" s="296" t="s">
        <v>17</v>
      </c>
      <c r="AB46" s="304" t="s">
        <v>17</v>
      </c>
      <c r="AC46" s="301">
        <f t="shared" ref="AC46:AF46" si="71">SUM(AC43:AC45)</f>
        <v>0</v>
      </c>
      <c r="AD46" s="302">
        <f t="shared" si="71"/>
        <v>0</v>
      </c>
      <c r="AE46" s="303">
        <f t="shared" si="71"/>
        <v>0</v>
      </c>
      <c r="AF46" s="302">
        <f t="shared" si="71"/>
        <v>0</v>
      </c>
      <c r="AG46" s="296" t="s">
        <v>17</v>
      </c>
      <c r="AH46" s="304" t="s">
        <v>17</v>
      </c>
      <c r="AI46" s="305">
        <f t="shared" ref="AI46:AL46" si="72">SUM(AI43:AI45)</f>
        <v>0</v>
      </c>
      <c r="AJ46" s="302">
        <f t="shared" si="72"/>
        <v>0</v>
      </c>
      <c r="AK46" s="303">
        <f t="shared" si="72"/>
        <v>0</v>
      </c>
      <c r="AL46" s="302">
        <f t="shared" si="72"/>
        <v>0</v>
      </c>
      <c r="AM46" s="296" t="s">
        <v>17</v>
      </c>
      <c r="AN46" s="304" t="s">
        <v>17</v>
      </c>
      <c r="AO46" s="301">
        <f t="shared" ref="AO46:AR46" si="73">SUM(AO43:AO45)</f>
        <v>0</v>
      </c>
      <c r="AP46" s="302">
        <f t="shared" si="73"/>
        <v>0</v>
      </c>
      <c r="AQ46" s="303">
        <f t="shared" si="73"/>
        <v>0</v>
      </c>
      <c r="AR46" s="302">
        <f t="shared" si="73"/>
        <v>0</v>
      </c>
      <c r="AS46" s="306" t="s">
        <v>17</v>
      </c>
      <c r="AT46" s="304" t="s">
        <v>17</v>
      </c>
      <c r="AU46" s="305">
        <v>0</v>
      </c>
      <c r="AV46" s="302">
        <v>0</v>
      </c>
      <c r="AW46" s="303">
        <f t="shared" ref="AW46:AX46" si="74">SUM(AW43:AW45)</f>
        <v>0</v>
      </c>
      <c r="AX46" s="302">
        <f t="shared" si="74"/>
        <v>0</v>
      </c>
      <c r="AY46" s="296" t="s">
        <v>17</v>
      </c>
      <c r="AZ46" s="304" t="s">
        <v>17</v>
      </c>
      <c r="BA46" s="307">
        <f>IF(E47+K47+Q47+W47+AC47+AO47+AU47+AI47=0,"",E47+K47+Q47+W47+AC47+AO47+AU47+AI47)</f>
        <v>78</v>
      </c>
      <c r="BB46" s="307">
        <f>IF(F47+L47+R47+X47+AD47+AJ47+AP47+AV47=0,"",F47+L47+R47+X47+AD47+AJ47+AP47+AV47)</f>
        <v>1032</v>
      </c>
      <c r="BC46" s="307">
        <f>IF(G47+M47+S47+Y47+AE47+AQ47+AW47+AK47=0,"",G47+M47+S47+Y47+AE47+AQ47+AW47+AK47)</f>
        <v>161</v>
      </c>
      <c r="BD46" s="307">
        <f>SUM(H47,N47,T47,Z47,AF47,AL47,AR47,AX47)</f>
        <v>2104</v>
      </c>
      <c r="BE46" s="308" t="s">
        <v>17</v>
      </c>
      <c r="BF46" s="309" t="s">
        <v>43</v>
      </c>
    </row>
    <row r="47" spans="1:60" ht="15.75" customHeight="1" thickBot="1" x14ac:dyDescent="0.3">
      <c r="B47" s="310"/>
      <c r="C47" s="311"/>
      <c r="D47" s="312" t="s">
        <v>45</v>
      </c>
      <c r="E47" s="313">
        <f>E41+E46</f>
        <v>17</v>
      </c>
      <c r="F47" s="314">
        <f>F41+F46</f>
        <v>186</v>
      </c>
      <c r="G47" s="315">
        <f>G41+G46</f>
        <v>29</v>
      </c>
      <c r="H47" s="314">
        <f>H41+H46</f>
        <v>310</v>
      </c>
      <c r="I47" s="308" t="s">
        <v>17</v>
      </c>
      <c r="J47" s="316" t="s">
        <v>17</v>
      </c>
      <c r="K47" s="317">
        <f>K41+K46</f>
        <v>11</v>
      </c>
      <c r="L47" s="314">
        <f>L41+L46</f>
        <v>166</v>
      </c>
      <c r="M47" s="315">
        <f>M41+M46</f>
        <v>19</v>
      </c>
      <c r="N47" s="314">
        <f>N41+N46</f>
        <v>262</v>
      </c>
      <c r="O47" s="308" t="s">
        <v>17</v>
      </c>
      <c r="P47" s="316" t="s">
        <v>17</v>
      </c>
      <c r="Q47" s="313">
        <f>Q41+Q46</f>
        <v>9</v>
      </c>
      <c r="R47" s="314">
        <f>R41+R46</f>
        <v>130</v>
      </c>
      <c r="S47" s="315">
        <f>S41+S46</f>
        <v>17</v>
      </c>
      <c r="T47" s="314">
        <f>T41+T46</f>
        <v>234</v>
      </c>
      <c r="U47" s="318" t="s">
        <v>17</v>
      </c>
      <c r="V47" s="316" t="s">
        <v>17</v>
      </c>
      <c r="W47" s="317">
        <f>W41+W46</f>
        <v>6</v>
      </c>
      <c r="X47" s="314">
        <f>X41+X46</f>
        <v>88</v>
      </c>
      <c r="Y47" s="315">
        <f>Y41+Y46</f>
        <v>21</v>
      </c>
      <c r="Z47" s="314">
        <f>Z41+Z46</f>
        <v>290</v>
      </c>
      <c r="AA47" s="308" t="s">
        <v>17</v>
      </c>
      <c r="AB47" s="316" t="s">
        <v>17</v>
      </c>
      <c r="AC47" s="313">
        <f>AC41+AC46</f>
        <v>11</v>
      </c>
      <c r="AD47" s="314">
        <f>AD41+AD46</f>
        <v>150</v>
      </c>
      <c r="AE47" s="315">
        <f>AE41+AE46</f>
        <v>19</v>
      </c>
      <c r="AF47" s="314">
        <f>AF41+AF46</f>
        <v>276</v>
      </c>
      <c r="AG47" s="308" t="s">
        <v>17</v>
      </c>
      <c r="AH47" s="316" t="s">
        <v>17</v>
      </c>
      <c r="AI47" s="317">
        <f>AI41+AI46</f>
        <v>9</v>
      </c>
      <c r="AJ47" s="314">
        <f>AJ41+AJ46</f>
        <v>130</v>
      </c>
      <c r="AK47" s="315">
        <f>AK41+AK46</f>
        <v>20</v>
      </c>
      <c r="AL47" s="314">
        <f>AL41+AL46</f>
        <v>282</v>
      </c>
      <c r="AM47" s="308" t="s">
        <v>17</v>
      </c>
      <c r="AN47" s="316" t="s">
        <v>17</v>
      </c>
      <c r="AO47" s="313">
        <f>AO41+AO46</f>
        <v>7</v>
      </c>
      <c r="AP47" s="314">
        <f>AP41+AP46</f>
        <v>98</v>
      </c>
      <c r="AQ47" s="315">
        <f>AQ41+AQ46</f>
        <v>19</v>
      </c>
      <c r="AR47" s="314">
        <f>AR41+AR46</f>
        <v>272</v>
      </c>
      <c r="AS47" s="318" t="s">
        <v>17</v>
      </c>
      <c r="AT47" s="316" t="s">
        <v>17</v>
      </c>
      <c r="AU47" s="317">
        <f>AU41+AU46</f>
        <v>8</v>
      </c>
      <c r="AV47" s="314">
        <f>AV41+AV46</f>
        <v>84</v>
      </c>
      <c r="AW47" s="315">
        <f>AW41+AW46</f>
        <v>17</v>
      </c>
      <c r="AX47" s="314">
        <f>AX41+AX46</f>
        <v>178</v>
      </c>
      <c r="AY47" s="308" t="s">
        <v>17</v>
      </c>
      <c r="AZ47" s="316" t="s">
        <v>17</v>
      </c>
      <c r="BA47" s="874"/>
      <c r="BB47" s="875"/>
      <c r="BC47" s="875"/>
      <c r="BD47" s="875"/>
      <c r="BE47" s="875"/>
      <c r="BF47" s="875"/>
      <c r="BG47" s="291"/>
      <c r="BH47" s="291"/>
    </row>
    <row r="48" spans="1:60" ht="15.75" customHeight="1" thickTop="1" x14ac:dyDescent="0.25">
      <c r="B48" s="319"/>
      <c r="C48" s="320"/>
      <c r="D48" s="321"/>
      <c r="E48" s="878"/>
      <c r="F48" s="879"/>
      <c r="G48" s="879"/>
      <c r="H48" s="879"/>
      <c r="I48" s="879"/>
      <c r="J48" s="879"/>
      <c r="K48" s="879"/>
      <c r="L48" s="879"/>
      <c r="M48" s="879"/>
      <c r="N48" s="879"/>
      <c r="O48" s="879"/>
      <c r="P48" s="879"/>
      <c r="Q48" s="879"/>
      <c r="R48" s="879"/>
      <c r="S48" s="879"/>
      <c r="T48" s="879"/>
      <c r="U48" s="879"/>
      <c r="V48" s="879"/>
      <c r="W48" s="879"/>
      <c r="X48" s="879"/>
      <c r="Y48" s="879"/>
      <c r="Z48" s="879"/>
      <c r="AA48" s="879"/>
      <c r="AB48" s="879"/>
      <c r="AC48" s="878"/>
      <c r="AD48" s="879"/>
      <c r="AE48" s="879"/>
      <c r="AF48" s="879"/>
      <c r="AG48" s="879"/>
      <c r="AH48" s="879"/>
      <c r="AI48" s="879"/>
      <c r="AJ48" s="879"/>
      <c r="AK48" s="879"/>
      <c r="AL48" s="879"/>
      <c r="AM48" s="879"/>
      <c r="AN48" s="879"/>
      <c r="AO48" s="879"/>
      <c r="AP48" s="879"/>
      <c r="AQ48" s="879"/>
      <c r="AR48" s="879"/>
      <c r="AS48" s="879"/>
      <c r="AT48" s="879"/>
      <c r="AU48" s="879"/>
      <c r="AV48" s="879"/>
      <c r="AW48" s="879"/>
      <c r="AX48" s="879"/>
      <c r="AY48" s="879"/>
      <c r="AZ48" s="879"/>
      <c r="BA48" s="322"/>
      <c r="BB48" s="323"/>
      <c r="BC48" s="323"/>
      <c r="BD48" s="323"/>
      <c r="BE48" s="323"/>
      <c r="BF48" s="323"/>
      <c r="BG48" s="324"/>
      <c r="BH48" s="324"/>
    </row>
    <row r="49" spans="2:60" ht="15.75" customHeight="1" x14ac:dyDescent="0.2">
      <c r="B49" s="325" t="s">
        <v>234</v>
      </c>
      <c r="C49" s="128" t="s">
        <v>15</v>
      </c>
      <c r="D49" s="326" t="s">
        <v>20</v>
      </c>
      <c r="E49" s="327"/>
      <c r="F49" s="118"/>
      <c r="G49" s="118"/>
      <c r="H49" s="118"/>
      <c r="I49" s="328"/>
      <c r="J49" s="329"/>
      <c r="K49" s="330"/>
      <c r="L49" s="118"/>
      <c r="M49" s="118"/>
      <c r="N49" s="118">
        <v>160</v>
      </c>
      <c r="O49" s="328">
        <v>0</v>
      </c>
      <c r="P49" s="329" t="s">
        <v>184</v>
      </c>
      <c r="Q49" s="119"/>
      <c r="R49" s="118"/>
      <c r="S49" s="118"/>
      <c r="T49" s="118"/>
      <c r="U49" s="328"/>
      <c r="V49" s="331"/>
      <c r="W49" s="332"/>
      <c r="X49" s="118"/>
      <c r="Y49" s="118"/>
      <c r="Z49" s="118"/>
      <c r="AA49" s="328"/>
      <c r="AB49" s="329"/>
      <c r="AC49" s="330"/>
      <c r="AD49" s="118"/>
      <c r="AE49" s="118"/>
      <c r="AF49" s="118"/>
      <c r="AG49" s="328"/>
      <c r="AH49" s="331"/>
      <c r="AI49" s="332"/>
      <c r="AJ49" s="118"/>
      <c r="AK49" s="118"/>
      <c r="AL49" s="131"/>
      <c r="AM49" s="132"/>
      <c r="AN49" s="333"/>
      <c r="AO49" s="330"/>
      <c r="AP49" s="118"/>
      <c r="AQ49" s="118"/>
      <c r="AR49" s="118"/>
      <c r="AS49" s="328"/>
      <c r="AT49" s="329"/>
      <c r="AU49" s="330"/>
      <c r="AV49" s="118"/>
      <c r="AW49" s="118"/>
      <c r="AX49" s="90"/>
      <c r="AY49" s="33"/>
      <c r="AZ49" s="334"/>
      <c r="BA49" s="322"/>
      <c r="BB49" s="323"/>
      <c r="BC49" s="323"/>
      <c r="BD49" s="323"/>
      <c r="BE49" s="323"/>
      <c r="BF49" s="323"/>
      <c r="BG49" s="324"/>
      <c r="BH49" s="324"/>
    </row>
    <row r="50" spans="2:60" ht="15.75" customHeight="1" x14ac:dyDescent="0.2">
      <c r="B50" s="335" t="s">
        <v>235</v>
      </c>
      <c r="C50" s="174" t="s">
        <v>15</v>
      </c>
      <c r="D50" s="336" t="s">
        <v>21</v>
      </c>
      <c r="E50" s="337"/>
      <c r="F50" s="118"/>
      <c r="G50" s="118"/>
      <c r="H50" s="118"/>
      <c r="I50" s="328"/>
      <c r="J50" s="338"/>
      <c r="K50" s="330"/>
      <c r="L50" s="118"/>
      <c r="M50" s="118"/>
      <c r="N50" s="118"/>
      <c r="O50" s="328"/>
      <c r="P50" s="338"/>
      <c r="Q50" s="119"/>
      <c r="R50" s="118"/>
      <c r="S50" s="118"/>
      <c r="T50" s="118"/>
      <c r="U50" s="328"/>
      <c r="V50" s="331"/>
      <c r="W50" s="339"/>
      <c r="X50" s="118"/>
      <c r="Y50" s="118"/>
      <c r="Z50" s="118">
        <v>160</v>
      </c>
      <c r="AA50" s="328">
        <v>0</v>
      </c>
      <c r="AB50" s="338" t="s">
        <v>184</v>
      </c>
      <c r="AC50" s="330"/>
      <c r="AD50" s="118"/>
      <c r="AE50" s="118"/>
      <c r="AF50" s="118"/>
      <c r="AG50" s="328"/>
      <c r="AH50" s="331"/>
      <c r="AI50" s="339"/>
      <c r="AJ50" s="118"/>
      <c r="AK50" s="118"/>
      <c r="AL50" s="131"/>
      <c r="AM50" s="132"/>
      <c r="AN50" s="340"/>
      <c r="AO50" s="330"/>
      <c r="AP50" s="118"/>
      <c r="AQ50" s="118"/>
      <c r="AR50" s="118"/>
      <c r="AS50" s="328"/>
      <c r="AT50" s="338"/>
      <c r="AU50" s="330"/>
      <c r="AV50" s="118"/>
      <c r="AW50" s="118"/>
      <c r="AX50" s="90"/>
      <c r="AY50" s="33"/>
      <c r="AZ50" s="334"/>
      <c r="BA50" s="322"/>
      <c r="BB50" s="323"/>
      <c r="BC50" s="323"/>
      <c r="BD50" s="323"/>
      <c r="BE50" s="323"/>
      <c r="BF50" s="323"/>
      <c r="BG50" s="324"/>
      <c r="BH50" s="324"/>
    </row>
    <row r="51" spans="2:60" x14ac:dyDescent="0.2">
      <c r="B51" s="335" t="s">
        <v>236</v>
      </c>
      <c r="C51" s="174" t="s">
        <v>15</v>
      </c>
      <c r="D51" s="336" t="s">
        <v>33</v>
      </c>
      <c r="E51" s="337"/>
      <c r="F51" s="118"/>
      <c r="G51" s="118"/>
      <c r="H51" s="118"/>
      <c r="I51" s="328"/>
      <c r="J51" s="338"/>
      <c r="K51" s="330"/>
      <c r="L51" s="118"/>
      <c r="M51" s="118"/>
      <c r="N51" s="118"/>
      <c r="O51" s="328"/>
      <c r="P51" s="338"/>
      <c r="Q51" s="119"/>
      <c r="R51" s="118"/>
      <c r="S51" s="118"/>
      <c r="T51" s="118"/>
      <c r="U51" s="328"/>
      <c r="V51" s="331"/>
      <c r="W51" s="339"/>
      <c r="X51" s="118"/>
      <c r="Y51" s="118"/>
      <c r="Z51" s="118"/>
      <c r="AA51" s="328"/>
      <c r="AB51" s="338"/>
      <c r="AC51" s="330"/>
      <c r="AD51" s="118"/>
      <c r="AE51" s="118"/>
      <c r="AF51" s="118"/>
      <c r="AG51" s="328"/>
      <c r="AH51" s="34"/>
      <c r="AI51" s="339"/>
      <c r="AJ51" s="118"/>
      <c r="AK51" s="118"/>
      <c r="AL51" s="131">
        <v>160</v>
      </c>
      <c r="AM51" s="132">
        <v>0</v>
      </c>
      <c r="AN51" s="340" t="s">
        <v>184</v>
      </c>
      <c r="AO51" s="330"/>
      <c r="AP51" s="118"/>
      <c r="AQ51" s="118"/>
      <c r="AR51" s="118"/>
      <c r="AS51" s="328"/>
      <c r="AT51" s="338"/>
      <c r="AU51" s="330"/>
      <c r="AV51" s="118"/>
      <c r="AW51" s="118"/>
      <c r="AX51" s="90"/>
      <c r="AY51" s="33"/>
      <c r="AZ51" s="334"/>
      <c r="BA51" s="341"/>
      <c r="BB51" s="342"/>
      <c r="BC51" s="342"/>
      <c r="BD51" s="342"/>
      <c r="BE51" s="342"/>
      <c r="BF51" s="343"/>
    </row>
    <row r="52" spans="2:60" ht="15.75" customHeight="1" thickBot="1" x14ac:dyDescent="0.25">
      <c r="B52" s="344" t="s">
        <v>237</v>
      </c>
      <c r="C52" s="345" t="s">
        <v>15</v>
      </c>
      <c r="D52" s="346" t="s">
        <v>238</v>
      </c>
      <c r="E52" s="347"/>
      <c r="F52" s="348"/>
      <c r="G52" s="348"/>
      <c r="H52" s="348"/>
      <c r="I52" s="349"/>
      <c r="J52" s="350"/>
      <c r="K52" s="351"/>
      <c r="L52" s="348"/>
      <c r="M52" s="348"/>
      <c r="N52" s="348"/>
      <c r="O52" s="349"/>
      <c r="P52" s="350"/>
      <c r="Q52" s="352"/>
      <c r="R52" s="348"/>
      <c r="S52" s="348"/>
      <c r="T52" s="348"/>
      <c r="U52" s="349"/>
      <c r="V52" s="353"/>
      <c r="W52" s="354"/>
      <c r="X52" s="348"/>
      <c r="Y52" s="348"/>
      <c r="Z52" s="348"/>
      <c r="AA52" s="349"/>
      <c r="AB52" s="350"/>
      <c r="AC52" s="351"/>
      <c r="AD52" s="348"/>
      <c r="AE52" s="348"/>
      <c r="AF52" s="348"/>
      <c r="AG52" s="349"/>
      <c r="AH52" s="353"/>
      <c r="AI52" s="354"/>
      <c r="AJ52" s="348"/>
      <c r="AK52" s="348"/>
      <c r="AL52" s="348"/>
      <c r="AM52" s="349"/>
      <c r="AN52" s="355"/>
      <c r="AO52" s="351"/>
      <c r="AP52" s="348"/>
      <c r="AQ52" s="348"/>
      <c r="AR52" s="348"/>
      <c r="AS52" s="349"/>
      <c r="AT52" s="350"/>
      <c r="AU52" s="351"/>
      <c r="AV52" s="348"/>
      <c r="AW52" s="348"/>
      <c r="AX52" s="356">
        <v>80</v>
      </c>
      <c r="AY52" s="357">
        <v>0</v>
      </c>
      <c r="AZ52" s="358" t="s">
        <v>184</v>
      </c>
      <c r="BA52" s="341"/>
      <c r="BB52" s="342"/>
      <c r="BC52" s="342"/>
      <c r="BD52" s="342"/>
      <c r="BE52" s="342"/>
      <c r="BF52" s="343"/>
    </row>
    <row r="53" spans="2:60" ht="15.75" customHeight="1" thickTop="1" x14ac:dyDescent="0.2">
      <c r="B53" s="882" t="s">
        <v>22</v>
      </c>
      <c r="C53" s="883"/>
      <c r="D53" s="883"/>
      <c r="E53" s="883"/>
      <c r="F53" s="883"/>
      <c r="G53" s="883"/>
      <c r="H53" s="883"/>
      <c r="I53" s="883"/>
      <c r="J53" s="883"/>
      <c r="K53" s="883"/>
      <c r="L53" s="883"/>
      <c r="M53" s="883"/>
      <c r="N53" s="883"/>
      <c r="O53" s="883"/>
      <c r="P53" s="883"/>
      <c r="Q53" s="883"/>
      <c r="R53" s="883"/>
      <c r="S53" s="883"/>
      <c r="T53" s="883"/>
      <c r="U53" s="883"/>
      <c r="V53" s="883"/>
      <c r="W53" s="883"/>
      <c r="X53" s="883"/>
      <c r="Y53" s="883"/>
      <c r="Z53" s="883"/>
      <c r="AA53" s="883"/>
      <c r="AB53" s="883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147"/>
      <c r="BB53" s="145"/>
      <c r="BC53" s="145"/>
      <c r="BD53" s="145"/>
      <c r="BE53" s="23"/>
      <c r="BF53" s="148"/>
    </row>
    <row r="54" spans="2:60" ht="15.75" customHeight="1" x14ac:dyDescent="0.25">
      <c r="B54" s="360"/>
      <c r="C54" s="116"/>
      <c r="D54" s="361" t="s">
        <v>23</v>
      </c>
      <c r="E54" s="144"/>
      <c r="F54" s="145"/>
      <c r="G54" s="145"/>
      <c r="H54" s="145"/>
      <c r="I54" s="23"/>
      <c r="J54" s="146" t="str">
        <f>IF(COUNTIF(J12:J51,"A")=0,"",COUNTIF(J12:J51,"A"))</f>
        <v/>
      </c>
      <c r="K54" s="144"/>
      <c r="L54" s="145"/>
      <c r="M54" s="145"/>
      <c r="N54" s="145"/>
      <c r="O54" s="23"/>
      <c r="P54" s="146">
        <f>IF(COUNTIF(P12:P51,"A")=0,"",COUNTIF(P12:P51,"A"))</f>
        <v>1</v>
      </c>
      <c r="Q54" s="144"/>
      <c r="R54" s="145"/>
      <c r="S54" s="145"/>
      <c r="T54" s="145"/>
      <c r="U54" s="23"/>
      <c r="V54" s="146" t="str">
        <f>IF(COUNTIF(V12:V51,"A")=0,"",COUNTIF(V12:V51,"A"))</f>
        <v/>
      </c>
      <c r="W54" s="144"/>
      <c r="X54" s="145"/>
      <c r="Y54" s="145"/>
      <c r="Z54" s="145"/>
      <c r="AA54" s="23"/>
      <c r="AB54" s="146">
        <f>IF(COUNTIF(AB12:AB51,"A")=0,"",COUNTIF(AB12:AB51,"A"))</f>
        <v>1</v>
      </c>
      <c r="AC54" s="144"/>
      <c r="AD54" s="145"/>
      <c r="AE54" s="145"/>
      <c r="AF54" s="145"/>
      <c r="AG54" s="23"/>
      <c r="AH54" s="146" t="str">
        <f>IF(COUNTIF(AH12:AH51,"A")=0,"",COUNTIF(AH12:AH51,"A"))</f>
        <v/>
      </c>
      <c r="AI54" s="144"/>
      <c r="AJ54" s="145"/>
      <c r="AK54" s="145"/>
      <c r="AL54" s="145"/>
      <c r="AM54" s="23"/>
      <c r="AN54" s="146">
        <f>IF(COUNTIF(AN12:AN51,"A")=0,"",COUNTIF(AN12:AN51,"A"))</f>
        <v>1</v>
      </c>
      <c r="AO54" s="144"/>
      <c r="AP54" s="145"/>
      <c r="AQ54" s="145"/>
      <c r="AR54" s="145"/>
      <c r="AS54" s="23"/>
      <c r="AT54" s="146" t="str">
        <f>IF(COUNTIF(AT12:AT51,"A")=0,"",COUNTIF(AT12:AT51,"A"))</f>
        <v/>
      </c>
      <c r="AU54" s="144"/>
      <c r="AV54" s="145"/>
      <c r="AW54" s="145"/>
      <c r="AX54" s="145"/>
      <c r="AY54" s="23"/>
      <c r="AZ54" s="146">
        <v>2</v>
      </c>
      <c r="BA54" s="147"/>
      <c r="BB54" s="145"/>
      <c r="BC54" s="145"/>
      <c r="BD54" s="145"/>
      <c r="BE54" s="23"/>
      <c r="BF54" s="374">
        <f>IF(SUM(K54:BA54)=0,"",SUM(K54:BA54))</f>
        <v>5</v>
      </c>
    </row>
    <row r="55" spans="2:60" ht="15.75" customHeight="1" x14ac:dyDescent="0.25">
      <c r="B55" s="360"/>
      <c r="C55" s="116"/>
      <c r="D55" s="361" t="s">
        <v>24</v>
      </c>
      <c r="E55" s="144"/>
      <c r="F55" s="145"/>
      <c r="G55" s="145"/>
      <c r="H55" s="145"/>
      <c r="I55" s="23"/>
      <c r="J55" s="146" t="str">
        <f>IF(COUNTIF(J12:J51,"B")=0,"",COUNTIF(J12:J51,"B"))</f>
        <v/>
      </c>
      <c r="K55" s="144"/>
      <c r="L55" s="145"/>
      <c r="M55" s="145"/>
      <c r="N55" s="145"/>
      <c r="O55" s="23"/>
      <c r="P55" s="146" t="str">
        <f>IF(COUNTIF(P12:P51,"B")=0,"",COUNTIF(P12:P51,"B"))</f>
        <v/>
      </c>
      <c r="Q55" s="144"/>
      <c r="R55" s="145"/>
      <c r="S55" s="145"/>
      <c r="T55" s="145"/>
      <c r="U55" s="23"/>
      <c r="V55" s="146" t="str">
        <f>IF(COUNTIF(V12:V51,"B")=0,"",COUNTIF(V12:V51,"B"))</f>
        <v/>
      </c>
      <c r="W55" s="144"/>
      <c r="X55" s="145"/>
      <c r="Y55" s="145"/>
      <c r="Z55" s="145"/>
      <c r="AA55" s="23"/>
      <c r="AB55" s="146" t="str">
        <f>IF(COUNTIF(AB12:AB51,"B")=0,"",COUNTIF(AB12:AB51,"B"))</f>
        <v/>
      </c>
      <c r="AC55" s="144"/>
      <c r="AD55" s="145"/>
      <c r="AE55" s="145"/>
      <c r="AF55" s="145"/>
      <c r="AG55" s="23"/>
      <c r="AH55" s="146">
        <f>IF(COUNTIF(AH12:AH51,"B")=0,"",COUNTIF(AH12:AH51,"B"))</f>
        <v>1</v>
      </c>
      <c r="AI55" s="144"/>
      <c r="AJ55" s="145"/>
      <c r="AK55" s="145"/>
      <c r="AL55" s="145"/>
      <c r="AM55" s="23"/>
      <c r="AN55" s="146" t="str">
        <f>IF(COUNTIF(AN12:AN51,"B")=0,"",COUNTIF(AN12:AN51,"B"))</f>
        <v/>
      </c>
      <c r="AO55" s="144"/>
      <c r="AP55" s="145"/>
      <c r="AQ55" s="145"/>
      <c r="AR55" s="145"/>
      <c r="AS55" s="23"/>
      <c r="AT55" s="146">
        <f>IF(COUNTIF(AT12:AT51,"B")=0,"",COUNTIF(AT12:AT51,"B"))</f>
        <v>1</v>
      </c>
      <c r="AU55" s="144"/>
      <c r="AV55" s="145"/>
      <c r="AW55" s="145"/>
      <c r="AX55" s="145"/>
      <c r="AY55" s="23"/>
      <c r="AZ55" s="146" t="str">
        <f>IF(COUNTIF(AZ12:AZ51,"B")=0,"",COUNTIF(AZ12:AZ51,"B"))</f>
        <v/>
      </c>
      <c r="BA55" s="147"/>
      <c r="BB55" s="145"/>
      <c r="BC55" s="145"/>
      <c r="BD55" s="145"/>
      <c r="BE55" s="23"/>
      <c r="BF55" s="374">
        <f>IF(SUM(K55:BA55)=0,"",SUM(K55:BA55))</f>
        <v>2</v>
      </c>
    </row>
    <row r="56" spans="2:60" ht="15.75" customHeight="1" x14ac:dyDescent="0.25">
      <c r="B56" s="360"/>
      <c r="C56" s="116"/>
      <c r="D56" s="361" t="s">
        <v>60</v>
      </c>
      <c r="E56" s="144"/>
      <c r="F56" s="145"/>
      <c r="G56" s="145"/>
      <c r="H56" s="145"/>
      <c r="I56" s="23"/>
      <c r="J56" s="146">
        <f>IF(COUNTIF(J12:J51,"ÉÉ")=0,"",COUNTIF(J12:J51,"ÉÉ"))</f>
        <v>2</v>
      </c>
      <c r="K56" s="144"/>
      <c r="L56" s="145"/>
      <c r="M56" s="145"/>
      <c r="N56" s="145"/>
      <c r="O56" s="23"/>
      <c r="P56" s="146">
        <f>IF(COUNTIF(P12:P51,"ÉÉ")=0,"",COUNTIF(P12:P51,"ÉÉ"))</f>
        <v>3</v>
      </c>
      <c r="Q56" s="144"/>
      <c r="R56" s="145"/>
      <c r="S56" s="145"/>
      <c r="T56" s="145"/>
      <c r="U56" s="23"/>
      <c r="V56" s="146" t="str">
        <f>IF(COUNTIF(V12:V51,"ÉÉ")=0,"",COUNTIF(V12:V51,"ÉÉ"))</f>
        <v/>
      </c>
      <c r="W56" s="144"/>
      <c r="X56" s="145"/>
      <c r="Y56" s="145"/>
      <c r="Z56" s="145"/>
      <c r="AA56" s="23"/>
      <c r="AB56" s="146" t="str">
        <f>IF(COUNTIF(AB12:AB51,"ÉÉ")=0,"",COUNTIF(AB12:AB51,"ÉÉ"))</f>
        <v/>
      </c>
      <c r="AC56" s="144"/>
      <c r="AD56" s="145"/>
      <c r="AE56" s="145"/>
      <c r="AF56" s="145"/>
      <c r="AG56" s="23"/>
      <c r="AH56" s="146" t="str">
        <f>IF(COUNTIF(AH12:AH51,"ÉÉ")=0,"",COUNTIF(AH12:AH51,"ÉÉ"))</f>
        <v/>
      </c>
      <c r="AI56" s="144"/>
      <c r="AJ56" s="145"/>
      <c r="AK56" s="145"/>
      <c r="AL56" s="145"/>
      <c r="AM56" s="23"/>
      <c r="AN56" s="146" t="str">
        <f>IF(COUNTIF(AN12:AN51,"ÉÉ")=0,"",COUNTIF(AN12:AN51,"ÉÉ"))</f>
        <v/>
      </c>
      <c r="AO56" s="144"/>
      <c r="AP56" s="145"/>
      <c r="AQ56" s="145"/>
      <c r="AR56" s="145"/>
      <c r="AS56" s="23"/>
      <c r="AT56" s="146">
        <f>IF(COUNTIF(AT12:AT51,"ÉÉ")=0,"",COUNTIF(AT12:AT51,"ÉÉ"))</f>
        <v>1</v>
      </c>
      <c r="AU56" s="144"/>
      <c r="AV56" s="145"/>
      <c r="AW56" s="145"/>
      <c r="AX56" s="145"/>
      <c r="AY56" s="23"/>
      <c r="AZ56" s="146">
        <f>IF(COUNTIF(AZ12:AZ51,"ÉÉ")=0,"",COUNTIF(AZ12:AZ51,"ÉÉ"))</f>
        <v>1</v>
      </c>
      <c r="BA56" s="147"/>
      <c r="BB56" s="145"/>
      <c r="BC56" s="145"/>
      <c r="BD56" s="145"/>
      <c r="BE56" s="23"/>
      <c r="BF56" s="374">
        <v>6</v>
      </c>
    </row>
    <row r="57" spans="2:60" ht="15.75" customHeight="1" x14ac:dyDescent="0.25">
      <c r="B57" s="360"/>
      <c r="C57" s="116"/>
      <c r="D57" s="361" t="s">
        <v>61</v>
      </c>
      <c r="E57" s="151"/>
      <c r="F57" s="152"/>
      <c r="G57" s="152"/>
      <c r="H57" s="152"/>
      <c r="I57" s="153"/>
      <c r="J57" s="146" t="str">
        <f>IF(COUNTIF(J12:J51,"ÉÉ(Z)")=0,"",COUNTIF(J12:J51,"ÉÉ(Z)"))</f>
        <v/>
      </c>
      <c r="K57" s="151"/>
      <c r="L57" s="152"/>
      <c r="M57" s="152"/>
      <c r="N57" s="152"/>
      <c r="O57" s="153"/>
      <c r="P57" s="146" t="str">
        <f>IF(COUNTIF(P12:P51,"ÉÉ(Z)")=0,"",COUNTIF(P12:P51,"ÉÉ(Z)"))</f>
        <v/>
      </c>
      <c r="Q57" s="151"/>
      <c r="R57" s="152"/>
      <c r="S57" s="152"/>
      <c r="T57" s="152"/>
      <c r="U57" s="153"/>
      <c r="V57" s="146" t="str">
        <f>IF(COUNTIF(V12:V51,"ÉÉ(Z)")=0,"",COUNTIF(V12:V51,"ÉÉ(Z)"))</f>
        <v/>
      </c>
      <c r="W57" s="151"/>
      <c r="X57" s="152"/>
      <c r="Y57" s="152"/>
      <c r="Z57" s="152"/>
      <c r="AA57" s="153"/>
      <c r="AB57" s="146" t="str">
        <f>IF(COUNTIF(AB12:AB51,"ÉÉ(Z)")=0,"",COUNTIF(AB12:AB51,"ÉÉ(Z)"))</f>
        <v/>
      </c>
      <c r="AC57" s="151"/>
      <c r="AD57" s="152"/>
      <c r="AE57" s="152"/>
      <c r="AF57" s="152"/>
      <c r="AG57" s="153"/>
      <c r="AH57" s="146" t="str">
        <f>IF(COUNTIF(AH12:AH51,"ÉÉ(Z)")=0,"",COUNTIF(AH12:AH51,"ÉÉ(Z)"))</f>
        <v/>
      </c>
      <c r="AI57" s="151"/>
      <c r="AJ57" s="152"/>
      <c r="AK57" s="152"/>
      <c r="AL57" s="152"/>
      <c r="AM57" s="153"/>
      <c r="AN57" s="146" t="str">
        <f>IF(COUNTIF(AN12:AN51,"ÉÉ(Z)")=0,"",COUNTIF(AN12:AN51,"ÉÉ(Z)"))</f>
        <v/>
      </c>
      <c r="AO57" s="151"/>
      <c r="AP57" s="152"/>
      <c r="AQ57" s="152"/>
      <c r="AR57" s="152"/>
      <c r="AS57" s="153"/>
      <c r="AT57" s="146" t="str">
        <f>IF(COUNTIF(AT12:AT51,"ÉÉ(Z)")=0,"",COUNTIF(AT12:AT51,"ÉÉ(Z)"))</f>
        <v/>
      </c>
      <c r="AU57" s="151"/>
      <c r="AV57" s="152"/>
      <c r="AW57" s="152"/>
      <c r="AX57" s="152"/>
      <c r="AY57" s="153"/>
      <c r="AZ57" s="146" t="str">
        <f>IF(COUNTIF(AZ12:AZ51,"ÉÉ(Z)")=0,"",COUNTIF(AZ12:AZ51,"ÉÉ(Z)"))</f>
        <v/>
      </c>
      <c r="BA57" s="147"/>
      <c r="BB57" s="145"/>
      <c r="BC57" s="145"/>
      <c r="BD57" s="145"/>
      <c r="BE57" s="23"/>
      <c r="BF57" s="374" t="str">
        <f t="shared" ref="BF57:BF65" si="75">IF(SUM(K57:BA57)=0,"",SUM(K57:BA57))</f>
        <v/>
      </c>
    </row>
    <row r="58" spans="2:60" ht="15.75" customHeight="1" x14ac:dyDescent="0.25">
      <c r="B58" s="360"/>
      <c r="C58" s="116"/>
      <c r="D58" s="361" t="s">
        <v>62</v>
      </c>
      <c r="E58" s="144"/>
      <c r="F58" s="145"/>
      <c r="G58" s="145"/>
      <c r="H58" s="145"/>
      <c r="I58" s="23"/>
      <c r="J58" s="146" t="str">
        <f>IF(COUNTIF(J12:J51,"GYJ")=0,"",COUNTIF(J12:J51,"GYJ"))</f>
        <v/>
      </c>
      <c r="K58" s="144"/>
      <c r="L58" s="145"/>
      <c r="M58" s="145"/>
      <c r="N58" s="145"/>
      <c r="O58" s="23"/>
      <c r="P58" s="146">
        <f>IF(COUNTIF(P12:P51,"GYJ")=0,"",COUNTIF(P12:P51,"GYJ"))</f>
        <v>2</v>
      </c>
      <c r="Q58" s="144"/>
      <c r="R58" s="145"/>
      <c r="S58" s="145"/>
      <c r="T58" s="145"/>
      <c r="U58" s="23"/>
      <c r="V58" s="146">
        <f>IF(COUNTIF(V12:V51,"GYJ")=0,"",COUNTIF(V12:V51,"GYJ"))</f>
        <v>2</v>
      </c>
      <c r="W58" s="144"/>
      <c r="X58" s="145"/>
      <c r="Y58" s="145"/>
      <c r="Z58" s="145"/>
      <c r="AA58" s="23"/>
      <c r="AB58" s="146">
        <f>IF(COUNTIF(AB12:AB51,"GYJ")=0,"",COUNTIF(AB12:AB51,"GYJ"))</f>
        <v>2</v>
      </c>
      <c r="AC58" s="144"/>
      <c r="AD58" s="145"/>
      <c r="AE58" s="145"/>
      <c r="AF58" s="145"/>
      <c r="AG58" s="23"/>
      <c r="AH58" s="146">
        <f>IF(COUNTIF(AH12:AH51,"GYJ")=0,"",COUNTIF(AH12:AH51,"GYJ"))</f>
        <v>1</v>
      </c>
      <c r="AI58" s="144"/>
      <c r="AJ58" s="145"/>
      <c r="AK58" s="145"/>
      <c r="AL58" s="145"/>
      <c r="AM58" s="23"/>
      <c r="AN58" s="146">
        <f>IF(COUNTIF(AN12:AN51,"GYJ")=0,"",COUNTIF(AN12:AN51,"GYJ"))</f>
        <v>3</v>
      </c>
      <c r="AO58" s="144"/>
      <c r="AP58" s="145"/>
      <c r="AQ58" s="145"/>
      <c r="AR58" s="145"/>
      <c r="AS58" s="23"/>
      <c r="AT58" s="146" t="str">
        <f>IF(COUNTIF(AT12:AT51,"GYJ")=0,"",COUNTIF(AT12:AT51,"GYJ"))</f>
        <v/>
      </c>
      <c r="AU58" s="144"/>
      <c r="AV58" s="145"/>
      <c r="AW58" s="145"/>
      <c r="AX58" s="145"/>
      <c r="AY58" s="23"/>
      <c r="AZ58" s="146">
        <f>IF(COUNTIF(AZ12:AZ51,"GYJ")=0,"",COUNTIF(AZ12:AZ51,"GYJ"))</f>
        <v>2</v>
      </c>
      <c r="BA58" s="154"/>
      <c r="BB58" s="152"/>
      <c r="BC58" s="152"/>
      <c r="BD58" s="152"/>
      <c r="BE58" s="153"/>
      <c r="BF58" s="374">
        <f t="shared" si="75"/>
        <v>12</v>
      </c>
    </row>
    <row r="59" spans="2:60" ht="15.75" customHeight="1" x14ac:dyDescent="0.25">
      <c r="B59" s="360"/>
      <c r="C59" s="362"/>
      <c r="D59" s="361" t="s">
        <v>63</v>
      </c>
      <c r="E59" s="144"/>
      <c r="F59" s="145"/>
      <c r="G59" s="145"/>
      <c r="H59" s="145"/>
      <c r="I59" s="23"/>
      <c r="J59" s="146" t="str">
        <f>IF(COUNTIF(J12:J51,"GYJ(Z)")=0,"",COUNTIF(J12:J51,"GYJ(Z)"))</f>
        <v/>
      </c>
      <c r="K59" s="144"/>
      <c r="L59" s="145"/>
      <c r="M59" s="145"/>
      <c r="N59" s="145"/>
      <c r="O59" s="23"/>
      <c r="P59" s="146" t="str">
        <f>IF(COUNTIF(P12:P51,"GYJ(Z)")=0,"",COUNTIF(P12:P51,"GYJ(Z)"))</f>
        <v/>
      </c>
      <c r="Q59" s="144"/>
      <c r="R59" s="145"/>
      <c r="S59" s="145"/>
      <c r="T59" s="145"/>
      <c r="U59" s="23"/>
      <c r="V59" s="146" t="str">
        <f>IF(COUNTIF(V12:V51,"GYJ(Z)")=0,"",COUNTIF(V12:V51,"GYJ(Z)"))</f>
        <v/>
      </c>
      <c r="W59" s="144"/>
      <c r="X59" s="145"/>
      <c r="Y59" s="145"/>
      <c r="Z59" s="145"/>
      <c r="AA59" s="23"/>
      <c r="AB59" s="146" t="str">
        <f>IF(COUNTIF(AB12:AB51,"GYJ(Z)")=0,"",COUNTIF(AB12:AB51,"GYJ(Z)"))</f>
        <v/>
      </c>
      <c r="AC59" s="144"/>
      <c r="AD59" s="145"/>
      <c r="AE59" s="145"/>
      <c r="AF59" s="145"/>
      <c r="AG59" s="23"/>
      <c r="AH59" s="146" t="str">
        <f>IF(COUNTIF(AH12:AH51,"GYJ(Z)")=0,"",COUNTIF(AH12:AH51,"GYJ(Z)"))</f>
        <v/>
      </c>
      <c r="AI59" s="144"/>
      <c r="AJ59" s="145"/>
      <c r="AK59" s="145"/>
      <c r="AL59" s="145"/>
      <c r="AM59" s="23"/>
      <c r="AN59" s="146" t="str">
        <f>IF(COUNTIF(AN12:AN51,"GYJ(Z)")=0,"",COUNTIF(AN12:AN51,"GYJ(Z)"))</f>
        <v/>
      </c>
      <c r="AO59" s="144"/>
      <c r="AP59" s="145"/>
      <c r="AQ59" s="145"/>
      <c r="AR59" s="145"/>
      <c r="AS59" s="23"/>
      <c r="AT59" s="146" t="str">
        <f>IF(COUNTIF(AT12:AT51,"GYJ(Z)")=0,"",COUNTIF(AT12:AT51,"GYJ(Z)"))</f>
        <v/>
      </c>
      <c r="AU59" s="144"/>
      <c r="AV59" s="145"/>
      <c r="AW59" s="145"/>
      <c r="AX59" s="145"/>
      <c r="AY59" s="23"/>
      <c r="AZ59" s="146" t="str">
        <f>IF(COUNTIF(AZ12:AZ51,"GYJ(Z)")=0,"",COUNTIF(AZ12:AZ51,"GYJ(Z)"))</f>
        <v/>
      </c>
      <c r="BA59" s="147"/>
      <c r="BB59" s="145"/>
      <c r="BC59" s="145"/>
      <c r="BD59" s="145"/>
      <c r="BE59" s="23"/>
      <c r="BF59" s="374" t="str">
        <f t="shared" si="75"/>
        <v/>
      </c>
    </row>
    <row r="60" spans="2:60" ht="15.75" customHeight="1" x14ac:dyDescent="0.25">
      <c r="B60" s="360"/>
      <c r="C60" s="116"/>
      <c r="D60" s="143" t="s">
        <v>35</v>
      </c>
      <c r="E60" s="144"/>
      <c r="F60" s="145"/>
      <c r="G60" s="145"/>
      <c r="H60" s="145"/>
      <c r="I60" s="23"/>
      <c r="J60" s="146" t="str">
        <f>IF(COUNTIF(J12:J51,"K")=0,"",COUNTIF(J12:J51,"K"))</f>
        <v/>
      </c>
      <c r="K60" s="144"/>
      <c r="L60" s="145"/>
      <c r="M60" s="145"/>
      <c r="N60" s="145"/>
      <c r="O60" s="23"/>
      <c r="P60" s="146" t="str">
        <f>IF(COUNTIF(P12:P51,"K")=0,"",COUNTIF(P12:P51,"K"))</f>
        <v/>
      </c>
      <c r="Q60" s="144"/>
      <c r="R60" s="145"/>
      <c r="S60" s="145"/>
      <c r="T60" s="145"/>
      <c r="U60" s="23"/>
      <c r="V60" s="146" t="str">
        <f>IF(COUNTIF(V12:V51,"K")=0,"",COUNTIF(V12:V51,"K"))</f>
        <v/>
      </c>
      <c r="W60" s="144"/>
      <c r="X60" s="145"/>
      <c r="Y60" s="145"/>
      <c r="Z60" s="145"/>
      <c r="AA60" s="23"/>
      <c r="AB60" s="146" t="str">
        <f>IF(COUNTIF(AB12:AB51,"K")=0,"",COUNTIF(AB12:AB51,"K"))</f>
        <v/>
      </c>
      <c r="AC60" s="144"/>
      <c r="AD60" s="145"/>
      <c r="AE60" s="145"/>
      <c r="AF60" s="145"/>
      <c r="AG60" s="23"/>
      <c r="AH60" s="146">
        <f>IF(COUNTIF(AH12:AH51,"K")=0,"",COUNTIF(AH12:AH51,"K"))</f>
        <v>1</v>
      </c>
      <c r="AI60" s="144"/>
      <c r="AJ60" s="145"/>
      <c r="AK60" s="145"/>
      <c r="AL60" s="145"/>
      <c r="AM60" s="23"/>
      <c r="AN60" s="146">
        <f>IF(COUNTIF(AN12:AN51,"K")=0,"",COUNTIF(AN12:AN51,"K"))</f>
        <v>1</v>
      </c>
      <c r="AO60" s="144"/>
      <c r="AP60" s="145"/>
      <c r="AQ60" s="145"/>
      <c r="AR60" s="145"/>
      <c r="AS60" s="23"/>
      <c r="AT60" s="146">
        <f>IF(COUNTIF(AT12:AT51,"K")=0,"",COUNTIF(AT12:AT51,"K"))</f>
        <v>1</v>
      </c>
      <c r="AU60" s="144"/>
      <c r="AV60" s="145"/>
      <c r="AW60" s="145"/>
      <c r="AX60" s="145"/>
      <c r="AY60" s="23"/>
      <c r="AZ60" s="146">
        <f>IF(COUNTIF(AZ12:AZ51,"K")=0,"",COUNTIF(AZ12:AZ51,"K"))</f>
        <v>1</v>
      </c>
      <c r="BA60" s="147"/>
      <c r="BB60" s="145"/>
      <c r="BC60" s="145"/>
      <c r="BD60" s="145"/>
      <c r="BE60" s="23"/>
      <c r="BF60" s="374">
        <f t="shared" si="75"/>
        <v>4</v>
      </c>
    </row>
    <row r="61" spans="2:60" ht="15.75" customHeight="1" x14ac:dyDescent="0.25">
      <c r="B61" s="360"/>
      <c r="C61" s="116"/>
      <c r="D61" s="143" t="s">
        <v>36</v>
      </c>
      <c r="E61" s="144"/>
      <c r="F61" s="145"/>
      <c r="G61" s="145"/>
      <c r="H61" s="145"/>
      <c r="I61" s="23"/>
      <c r="J61" s="146" t="str">
        <f>IF(COUNTIF(J12:J51,"K(Z)")=0,"",COUNTIF(J12:J51,"K(Z)"))</f>
        <v/>
      </c>
      <c r="K61" s="144"/>
      <c r="L61" s="145"/>
      <c r="M61" s="145"/>
      <c r="N61" s="145"/>
      <c r="O61" s="23"/>
      <c r="P61" s="146" t="str">
        <f>IF(COUNTIF(P12:P51,"K(Z)")=0,"",COUNTIF(P12:P51,"K(Z)"))</f>
        <v/>
      </c>
      <c r="Q61" s="144"/>
      <c r="R61" s="145"/>
      <c r="S61" s="145"/>
      <c r="T61" s="145"/>
      <c r="U61" s="23"/>
      <c r="V61" s="146" t="str">
        <f>IF(COUNTIF(V12:V51,"K(Z)")=0,"",COUNTIF(V12:V51,"K(Z)"))</f>
        <v/>
      </c>
      <c r="W61" s="144"/>
      <c r="X61" s="145"/>
      <c r="Y61" s="145"/>
      <c r="Z61" s="145"/>
      <c r="AA61" s="23"/>
      <c r="AB61" s="146" t="str">
        <f>IF(COUNTIF(AB12:AB51,"K(Z)")=0,"",COUNTIF(AB12:AB51,"K(Z)"))</f>
        <v/>
      </c>
      <c r="AC61" s="144"/>
      <c r="AD61" s="145"/>
      <c r="AE61" s="145"/>
      <c r="AF61" s="145"/>
      <c r="AG61" s="23"/>
      <c r="AH61" s="146" t="str">
        <f>IF(COUNTIF(AH12:AH51,"K(Z)")=0,"",COUNTIF(AH12:AH51,"K(Z)"))</f>
        <v/>
      </c>
      <c r="AI61" s="144"/>
      <c r="AJ61" s="145"/>
      <c r="AK61" s="145"/>
      <c r="AL61" s="145"/>
      <c r="AM61" s="23"/>
      <c r="AN61" s="146">
        <f>IF(COUNTIF(AN12:AN51,"K(Z)")=0,"",COUNTIF(AN12:AN51,"K(Z)"))</f>
        <v>1</v>
      </c>
      <c r="AO61" s="144"/>
      <c r="AP61" s="145"/>
      <c r="AQ61" s="145"/>
      <c r="AR61" s="145"/>
      <c r="AS61" s="23"/>
      <c r="AT61" s="146">
        <f>IF(COUNTIF(AT12:AT51,"K(Z)")=0,"",COUNTIF(AT12:AT51,"K(Z)"))</f>
        <v>1</v>
      </c>
      <c r="AU61" s="144"/>
      <c r="AV61" s="145"/>
      <c r="AW61" s="145"/>
      <c r="AX61" s="145"/>
      <c r="AY61" s="23"/>
      <c r="AZ61" s="146">
        <f>IF(COUNTIF(AZ12:AZ51,"K(Z)")=0,"",COUNTIF(AZ12:AZ51,"K(Z)"))</f>
        <v>1</v>
      </c>
      <c r="BA61" s="147"/>
      <c r="BB61" s="145"/>
      <c r="BC61" s="145"/>
      <c r="BD61" s="145"/>
      <c r="BE61" s="23"/>
      <c r="BF61" s="374">
        <f t="shared" si="75"/>
        <v>3</v>
      </c>
    </row>
    <row r="62" spans="2:60" ht="15.75" customHeight="1" x14ac:dyDescent="0.25">
      <c r="B62" s="360"/>
      <c r="C62" s="116"/>
      <c r="D62" s="361" t="s">
        <v>25</v>
      </c>
      <c r="E62" s="144"/>
      <c r="F62" s="145"/>
      <c r="G62" s="145"/>
      <c r="H62" s="145"/>
      <c r="I62" s="23"/>
      <c r="J62" s="146" t="str">
        <f>IF(COUNTIF(J12:J51,"AV")=0,"",COUNTIF(J12:J51,"AV"))</f>
        <v/>
      </c>
      <c r="K62" s="144"/>
      <c r="L62" s="145"/>
      <c r="M62" s="145"/>
      <c r="N62" s="145"/>
      <c r="O62" s="23"/>
      <c r="P62" s="146" t="str">
        <f>IF(COUNTIF(P12:P51,"AV")=0,"",COUNTIF(P12:P51,"AV"))</f>
        <v/>
      </c>
      <c r="Q62" s="144"/>
      <c r="R62" s="145"/>
      <c r="S62" s="145"/>
      <c r="T62" s="145"/>
      <c r="U62" s="23"/>
      <c r="V62" s="146" t="str">
        <f>IF(COUNTIF(V12:V51,"AV")=0,"",COUNTIF(V12:V51,"AV"))</f>
        <v/>
      </c>
      <c r="W62" s="144"/>
      <c r="X62" s="145"/>
      <c r="Y62" s="145"/>
      <c r="Z62" s="145"/>
      <c r="AA62" s="23"/>
      <c r="AB62" s="146" t="str">
        <f>IF(COUNTIF(AB12:AB51,"AV")=0,"",COUNTIF(AB12:AB51,"AV"))</f>
        <v/>
      </c>
      <c r="AC62" s="144"/>
      <c r="AD62" s="145"/>
      <c r="AE62" s="145"/>
      <c r="AF62" s="145"/>
      <c r="AG62" s="23"/>
      <c r="AH62" s="146" t="str">
        <f>IF(COUNTIF(AH12:AH51,"AV")=0,"",COUNTIF(AH12:AH51,"AV"))</f>
        <v/>
      </c>
      <c r="AI62" s="144"/>
      <c r="AJ62" s="145"/>
      <c r="AK62" s="145"/>
      <c r="AL62" s="145"/>
      <c r="AM62" s="23"/>
      <c r="AN62" s="146" t="str">
        <f>IF(COUNTIF(AN12:AN51,"AV")=0,"",COUNTIF(AN12:AN51,"AV"))</f>
        <v/>
      </c>
      <c r="AO62" s="144"/>
      <c r="AP62" s="145"/>
      <c r="AQ62" s="145"/>
      <c r="AR62" s="145"/>
      <c r="AS62" s="23"/>
      <c r="AT62" s="146" t="str">
        <f>IF(COUNTIF(AT12:AT51,"AV")=0,"",COUNTIF(AT12:AT51,"AV"))</f>
        <v/>
      </c>
      <c r="AU62" s="144"/>
      <c r="AV62" s="145"/>
      <c r="AW62" s="145"/>
      <c r="AX62" s="145"/>
      <c r="AY62" s="23"/>
      <c r="AZ62" s="146" t="str">
        <f>IF(COUNTIF(AZ12:AZ51,"AV")=0,"",COUNTIF(AZ12:AZ51,"AV"))</f>
        <v/>
      </c>
      <c r="BA62" s="147"/>
      <c r="BB62" s="145"/>
      <c r="BC62" s="145"/>
      <c r="BD62" s="145"/>
      <c r="BE62" s="23"/>
      <c r="BF62" s="374" t="str">
        <f t="shared" si="75"/>
        <v/>
      </c>
    </row>
    <row r="63" spans="2:60" ht="15.75" customHeight="1" x14ac:dyDescent="0.25">
      <c r="B63" s="360"/>
      <c r="C63" s="116"/>
      <c r="D63" s="361" t="s">
        <v>64</v>
      </c>
      <c r="E63" s="144"/>
      <c r="F63" s="145"/>
      <c r="G63" s="145"/>
      <c r="H63" s="145"/>
      <c r="I63" s="23"/>
      <c r="J63" s="146" t="str">
        <f>IF(COUNTIF(J12:J51,"KV")=0,"",COUNTIF(J12:J51,"KV"))</f>
        <v/>
      </c>
      <c r="K63" s="144"/>
      <c r="L63" s="145"/>
      <c r="M63" s="145"/>
      <c r="N63" s="145"/>
      <c r="O63" s="23"/>
      <c r="P63" s="146" t="str">
        <f>IF(COUNTIF(P12:P51,"KV")=0,"",COUNTIF(P12:P51,"KV"))</f>
        <v/>
      </c>
      <c r="Q63" s="144"/>
      <c r="R63" s="145"/>
      <c r="S63" s="145"/>
      <c r="T63" s="145"/>
      <c r="U63" s="23"/>
      <c r="V63" s="146" t="str">
        <f>IF(COUNTIF(V12:V51,"KV")=0,"",COUNTIF(V12:V51,"KV"))</f>
        <v/>
      </c>
      <c r="W63" s="144"/>
      <c r="X63" s="145"/>
      <c r="Y63" s="145"/>
      <c r="Z63" s="145"/>
      <c r="AA63" s="23"/>
      <c r="AB63" s="146" t="str">
        <f>IF(COUNTIF(AB12:AB51,"KV")=0,"",COUNTIF(AB12:AB51,"KV"))</f>
        <v/>
      </c>
      <c r="AC63" s="144"/>
      <c r="AD63" s="145"/>
      <c r="AE63" s="145"/>
      <c r="AF63" s="145"/>
      <c r="AG63" s="23"/>
      <c r="AH63" s="146" t="str">
        <f>IF(COUNTIF(AH12:AH51,"KV")=0,"",COUNTIF(AH12:AH51,"KV"))</f>
        <v/>
      </c>
      <c r="AI63" s="144"/>
      <c r="AJ63" s="145"/>
      <c r="AK63" s="145"/>
      <c r="AL63" s="145"/>
      <c r="AM63" s="23"/>
      <c r="AN63" s="146" t="str">
        <f>IF(COUNTIF(AN12:AN51,"KV")=0,"",COUNTIF(AN12:AN51,"KV"))</f>
        <v/>
      </c>
      <c r="AO63" s="144"/>
      <c r="AP63" s="145"/>
      <c r="AQ63" s="145"/>
      <c r="AR63" s="145"/>
      <c r="AS63" s="23"/>
      <c r="AT63" s="146" t="str">
        <f>IF(COUNTIF(AT12:AT51,"KV")=0,"",COUNTIF(AT12:AT51,"KV"))</f>
        <v/>
      </c>
      <c r="AU63" s="144"/>
      <c r="AV63" s="145"/>
      <c r="AW63" s="145"/>
      <c r="AX63" s="145"/>
      <c r="AY63" s="23"/>
      <c r="AZ63" s="146" t="str">
        <f>IF(COUNTIF(AZ12:AZ51,"KV")=0,"",COUNTIF(AZ12:AZ51,"KV"))</f>
        <v/>
      </c>
      <c r="BA63" s="147"/>
      <c r="BB63" s="145"/>
      <c r="BC63" s="145"/>
      <c r="BD63" s="145"/>
      <c r="BE63" s="23"/>
      <c r="BF63" s="374" t="str">
        <f t="shared" si="75"/>
        <v/>
      </c>
    </row>
    <row r="64" spans="2:60" ht="15.75" customHeight="1" x14ac:dyDescent="0.25">
      <c r="B64" s="360"/>
      <c r="C64" s="116"/>
      <c r="D64" s="361" t="s">
        <v>65</v>
      </c>
      <c r="E64" s="158"/>
      <c r="F64" s="159"/>
      <c r="G64" s="159"/>
      <c r="H64" s="159"/>
      <c r="I64" s="160"/>
      <c r="J64" s="146" t="str">
        <f>IF(COUNTIF(J12:J51,"SZG")=0,"",COUNTIF(J12:J51,"SZG"))</f>
        <v/>
      </c>
      <c r="K64" s="158"/>
      <c r="L64" s="159"/>
      <c r="M64" s="159"/>
      <c r="N64" s="159"/>
      <c r="O64" s="160"/>
      <c r="P64" s="146" t="str">
        <f>IF(COUNTIF(P12:P51,"SZG")=0,"",COUNTIF(P12:P51,"SZG"))</f>
        <v/>
      </c>
      <c r="Q64" s="158"/>
      <c r="R64" s="159"/>
      <c r="S64" s="159"/>
      <c r="T64" s="159"/>
      <c r="U64" s="160"/>
      <c r="V64" s="146" t="str">
        <f>IF(COUNTIF(V12:V51,"SZG")=0,"",COUNTIF(V12:V51,"SZG"))</f>
        <v/>
      </c>
      <c r="W64" s="158"/>
      <c r="X64" s="159"/>
      <c r="Y64" s="159"/>
      <c r="Z64" s="159"/>
      <c r="AA64" s="160"/>
      <c r="AB64" s="146" t="str">
        <f>IF(COUNTIF(AB12:AB51,"SZG")=0,"",COUNTIF(AB12:AB51,"SZG"))</f>
        <v/>
      </c>
      <c r="AC64" s="158"/>
      <c r="AD64" s="159"/>
      <c r="AE64" s="159"/>
      <c r="AF64" s="159"/>
      <c r="AG64" s="160"/>
      <c r="AH64" s="146" t="str">
        <f>IF(COUNTIF(AH12:AH51,"SZG")=0,"",COUNTIF(AH12:AH51,"SZG"))</f>
        <v/>
      </c>
      <c r="AI64" s="158"/>
      <c r="AJ64" s="159"/>
      <c r="AK64" s="159"/>
      <c r="AL64" s="159"/>
      <c r="AM64" s="160"/>
      <c r="AN64" s="146" t="str">
        <f>IF(COUNTIF(AN12:AN51,"SZG")=0,"",COUNTIF(AN12:AN51,"SZG"))</f>
        <v/>
      </c>
      <c r="AO64" s="158"/>
      <c r="AP64" s="159"/>
      <c r="AQ64" s="159"/>
      <c r="AR64" s="159"/>
      <c r="AS64" s="160"/>
      <c r="AT64" s="146" t="str">
        <f>IF(COUNTIF(AT12:AT51,"SZG")=0,"",COUNTIF(AT12:AT51,"SZG"))</f>
        <v/>
      </c>
      <c r="AU64" s="158"/>
      <c r="AV64" s="159"/>
      <c r="AW64" s="159"/>
      <c r="AX64" s="159"/>
      <c r="AY64" s="160"/>
      <c r="AZ64" s="146" t="str">
        <f>IF(COUNTIF(AZ12:AZ51,"SZG")=0,"",COUNTIF(AZ12:AZ51,"SZG"))</f>
        <v/>
      </c>
      <c r="BA64" s="147"/>
      <c r="BB64" s="145"/>
      <c r="BC64" s="145"/>
      <c r="BD64" s="145"/>
      <c r="BE64" s="23"/>
      <c r="BF64" s="374" t="str">
        <f t="shared" si="75"/>
        <v/>
      </c>
    </row>
    <row r="65" spans="2:58" ht="15.75" customHeight="1" x14ac:dyDescent="0.25">
      <c r="B65" s="360"/>
      <c r="C65" s="116"/>
      <c r="D65" s="361" t="s">
        <v>66</v>
      </c>
      <c r="E65" s="158"/>
      <c r="F65" s="159"/>
      <c r="G65" s="159"/>
      <c r="H65" s="159"/>
      <c r="I65" s="160"/>
      <c r="J65" s="146" t="str">
        <f>IF(COUNTIF(J12:J51,"ZV")=0,"",COUNTIF(J12:J51,"ZV"))</f>
        <v/>
      </c>
      <c r="K65" s="158"/>
      <c r="L65" s="159"/>
      <c r="M65" s="159"/>
      <c r="N65" s="159"/>
      <c r="O65" s="160"/>
      <c r="P65" s="146" t="str">
        <f>IF(COUNTIF(P12:P51,"ZV")=0,"",COUNTIF(P12:P51,"ZV"))</f>
        <v/>
      </c>
      <c r="Q65" s="158"/>
      <c r="R65" s="159"/>
      <c r="S65" s="159"/>
      <c r="T65" s="159"/>
      <c r="U65" s="160"/>
      <c r="V65" s="146" t="str">
        <f>IF(COUNTIF(V12:V51,"ZV")=0,"",COUNTIF(V12:V51,"ZV"))</f>
        <v/>
      </c>
      <c r="W65" s="158"/>
      <c r="X65" s="159"/>
      <c r="Y65" s="159"/>
      <c r="Z65" s="159"/>
      <c r="AA65" s="160"/>
      <c r="AB65" s="146" t="str">
        <f>IF(COUNTIF(AB12:AB51,"ZV")=0,"",COUNTIF(AB12:AB51,"ZV"))</f>
        <v/>
      </c>
      <c r="AC65" s="158"/>
      <c r="AD65" s="159"/>
      <c r="AE65" s="159"/>
      <c r="AF65" s="159"/>
      <c r="AG65" s="160"/>
      <c r="AH65" s="146" t="str">
        <f>IF(COUNTIF(AH12:AH51,"ZV")=0,"",COUNTIF(AH12:AH51,"ZV"))</f>
        <v/>
      </c>
      <c r="AI65" s="158"/>
      <c r="AJ65" s="159"/>
      <c r="AK65" s="159"/>
      <c r="AL65" s="159"/>
      <c r="AM65" s="160"/>
      <c r="AN65" s="146" t="str">
        <f>IF(COUNTIF(AN12:AN51,"ZV")=0,"",COUNTIF(AN12:AN51,"ZV"))</f>
        <v/>
      </c>
      <c r="AO65" s="158"/>
      <c r="AP65" s="159"/>
      <c r="AQ65" s="159"/>
      <c r="AR65" s="159"/>
      <c r="AS65" s="160"/>
      <c r="AT65" s="146" t="str">
        <f>IF(COUNTIF(AT12:AT51,"ZV")=0,"",COUNTIF(AT12:AT51,"ZV"))</f>
        <v/>
      </c>
      <c r="AU65" s="158"/>
      <c r="AV65" s="159"/>
      <c r="AW65" s="159"/>
      <c r="AX65" s="159"/>
      <c r="AY65" s="160"/>
      <c r="AZ65" s="146">
        <f>IF(COUNTIF(AZ12:AZ51,"ZV")=0,"",COUNTIF(AZ12:AZ51,"ZV"))</f>
        <v>3</v>
      </c>
      <c r="BA65" s="147"/>
      <c r="BB65" s="145"/>
      <c r="BC65" s="145"/>
      <c r="BD65" s="145"/>
      <c r="BE65" s="23"/>
      <c r="BF65" s="374">
        <f t="shared" si="75"/>
        <v>3</v>
      </c>
    </row>
    <row r="66" spans="2:58" ht="15.75" customHeight="1" thickBot="1" x14ac:dyDescent="0.3">
      <c r="B66" s="366"/>
      <c r="C66" s="367"/>
      <c r="D66" s="368" t="s">
        <v>26</v>
      </c>
      <c r="E66" s="369"/>
      <c r="F66" s="364"/>
      <c r="G66" s="364"/>
      <c r="H66" s="364"/>
      <c r="I66" s="365"/>
      <c r="J66" s="370">
        <f>IF(SUM(J54:J65)=0,"",SUM(J54:J65))</f>
        <v>2</v>
      </c>
      <c r="K66" s="369"/>
      <c r="L66" s="364"/>
      <c r="M66" s="364"/>
      <c r="N66" s="364"/>
      <c r="O66" s="365"/>
      <c r="P66" s="370">
        <f>IF(SUM(P54:P65)=0,"",SUM(P54:P65))</f>
        <v>6</v>
      </c>
      <c r="Q66" s="369"/>
      <c r="R66" s="364"/>
      <c r="S66" s="364"/>
      <c r="T66" s="364"/>
      <c r="U66" s="365"/>
      <c r="V66" s="370">
        <f>IF(SUM(V54:V65)=0,"",SUM(V54:V65))</f>
        <v>2</v>
      </c>
      <c r="W66" s="369"/>
      <c r="X66" s="364"/>
      <c r="Y66" s="364"/>
      <c r="Z66" s="364"/>
      <c r="AA66" s="365"/>
      <c r="AB66" s="370">
        <f>IF(SUM(AB54:AB65)=0,"",SUM(AB54:AB65))</f>
        <v>3</v>
      </c>
      <c r="AC66" s="369"/>
      <c r="AD66" s="364"/>
      <c r="AE66" s="364"/>
      <c r="AF66" s="364"/>
      <c r="AG66" s="365"/>
      <c r="AH66" s="370">
        <f>IF(SUM(AH54:AH65)=0,"",SUM(AH54:AH65))</f>
        <v>3</v>
      </c>
      <c r="AI66" s="369"/>
      <c r="AJ66" s="364"/>
      <c r="AK66" s="364"/>
      <c r="AL66" s="364"/>
      <c r="AM66" s="365"/>
      <c r="AN66" s="370">
        <f>IF(SUM(AN54:AN65)=0,"",SUM(AN54:AN65))</f>
        <v>6</v>
      </c>
      <c r="AO66" s="369"/>
      <c r="AP66" s="364"/>
      <c r="AQ66" s="364"/>
      <c r="AR66" s="364"/>
      <c r="AS66" s="365"/>
      <c r="AT66" s="370">
        <f>IF(SUM(AT54:AT65)=0,"",SUM(AT54:AT65))</f>
        <v>4</v>
      </c>
      <c r="AU66" s="369"/>
      <c r="AV66" s="364"/>
      <c r="AW66" s="364"/>
      <c r="AX66" s="364"/>
      <c r="AY66" s="365"/>
      <c r="AZ66" s="370">
        <f>IF(SUM(AZ54:AZ65)=0,"",SUM(AZ54:AZ65))</f>
        <v>10</v>
      </c>
      <c r="BA66" s="147"/>
      <c r="BB66" s="145"/>
      <c r="BC66" s="145"/>
      <c r="BD66" s="145"/>
      <c r="BE66" s="23"/>
      <c r="BF66" s="374">
        <v>34</v>
      </c>
    </row>
    <row r="67" spans="2:58" ht="15.75" customHeight="1" thickTop="1" x14ac:dyDescent="0.2">
      <c r="C67" s="372"/>
      <c r="D67" s="372"/>
    </row>
    <row r="68" spans="2:58" ht="15.75" customHeight="1" x14ac:dyDescent="0.2">
      <c r="C68" s="372"/>
      <c r="D68" s="372"/>
      <c r="F68" s="373"/>
    </row>
    <row r="69" spans="2:58" ht="15.75" customHeight="1" x14ac:dyDescent="0.2">
      <c r="C69" s="372"/>
      <c r="D69" s="372"/>
    </row>
    <row r="70" spans="2:58" ht="15.75" customHeight="1" x14ac:dyDescent="0.2">
      <c r="C70" s="372"/>
      <c r="D70" s="372"/>
    </row>
    <row r="71" spans="2:58" ht="15.75" customHeight="1" x14ac:dyDescent="0.2">
      <c r="C71" s="372"/>
      <c r="D71" s="372"/>
    </row>
    <row r="72" spans="2:58" ht="15.75" customHeight="1" x14ac:dyDescent="0.2">
      <c r="C72" s="372"/>
      <c r="D72" s="372"/>
    </row>
    <row r="73" spans="2:58" ht="15.75" customHeight="1" x14ac:dyDescent="0.2">
      <c r="C73" s="372"/>
      <c r="D73" s="372"/>
    </row>
    <row r="74" spans="2:58" ht="15.75" customHeight="1" x14ac:dyDescent="0.2">
      <c r="C74" s="372"/>
      <c r="D74" s="372"/>
    </row>
    <row r="75" spans="2:58" ht="15.75" customHeight="1" x14ac:dyDescent="0.2">
      <c r="C75" s="372"/>
      <c r="D75" s="372"/>
    </row>
    <row r="76" spans="2:58" ht="15.75" customHeight="1" x14ac:dyDescent="0.2">
      <c r="C76" s="372"/>
      <c r="D76" s="372"/>
    </row>
    <row r="77" spans="2:58" ht="15.75" customHeight="1" x14ac:dyDescent="0.2">
      <c r="C77" s="372"/>
      <c r="D77" s="372"/>
    </row>
    <row r="78" spans="2:58" ht="15.75" customHeight="1" x14ac:dyDescent="0.2">
      <c r="C78" s="372"/>
      <c r="D78" s="372"/>
    </row>
    <row r="79" spans="2:58" ht="15.75" customHeight="1" x14ac:dyDescent="0.2">
      <c r="C79" s="372"/>
      <c r="D79" s="372"/>
    </row>
    <row r="80" spans="2:58" ht="15.75" customHeight="1" x14ac:dyDescent="0.2">
      <c r="C80" s="372"/>
      <c r="D80" s="372"/>
    </row>
    <row r="81" spans="3:4" ht="15.75" customHeight="1" x14ac:dyDescent="0.2">
      <c r="C81" s="372"/>
      <c r="D81" s="372"/>
    </row>
    <row r="82" spans="3:4" ht="15.75" customHeight="1" x14ac:dyDescent="0.2">
      <c r="C82" s="372"/>
      <c r="D82" s="372"/>
    </row>
    <row r="83" spans="3:4" ht="15.75" customHeight="1" x14ac:dyDescent="0.2">
      <c r="C83" s="372"/>
      <c r="D83" s="372"/>
    </row>
    <row r="84" spans="3:4" ht="15.75" customHeight="1" x14ac:dyDescent="0.2">
      <c r="C84" s="372"/>
      <c r="D84" s="372"/>
    </row>
    <row r="85" spans="3:4" ht="15.75" customHeight="1" x14ac:dyDescent="0.2">
      <c r="C85" s="372"/>
      <c r="D85" s="372"/>
    </row>
    <row r="86" spans="3:4" ht="15.75" customHeight="1" x14ac:dyDescent="0.2">
      <c r="C86" s="372"/>
      <c r="D86" s="372"/>
    </row>
    <row r="87" spans="3:4" ht="15.75" customHeight="1" x14ac:dyDescent="0.2">
      <c r="C87" s="372"/>
      <c r="D87" s="372"/>
    </row>
    <row r="88" spans="3:4" ht="15.75" customHeight="1" x14ac:dyDescent="0.2">
      <c r="C88" s="372"/>
      <c r="D88" s="372"/>
    </row>
    <row r="89" spans="3:4" ht="15.75" customHeight="1" x14ac:dyDescent="0.2">
      <c r="C89" s="372"/>
      <c r="D89" s="372"/>
    </row>
    <row r="90" spans="3:4" ht="15.75" customHeight="1" x14ac:dyDescent="0.2">
      <c r="C90" s="372"/>
      <c r="D90" s="372"/>
    </row>
    <row r="91" spans="3:4" ht="15.75" customHeight="1" x14ac:dyDescent="0.2">
      <c r="C91" s="372"/>
      <c r="D91" s="372"/>
    </row>
    <row r="92" spans="3:4" ht="15.75" customHeight="1" x14ac:dyDescent="0.2">
      <c r="C92" s="372"/>
      <c r="D92" s="372"/>
    </row>
    <row r="93" spans="3:4" ht="15.75" customHeight="1" x14ac:dyDescent="0.2">
      <c r="C93" s="372"/>
      <c r="D93" s="372"/>
    </row>
    <row r="94" spans="3:4" ht="15.75" customHeight="1" x14ac:dyDescent="0.2">
      <c r="C94" s="372"/>
      <c r="D94" s="372"/>
    </row>
    <row r="95" spans="3:4" ht="15.75" customHeight="1" x14ac:dyDescent="0.2">
      <c r="C95" s="372"/>
      <c r="D95" s="372"/>
    </row>
    <row r="96" spans="3:4" ht="15.75" customHeight="1" x14ac:dyDescent="0.2">
      <c r="C96" s="372"/>
      <c r="D96" s="372"/>
    </row>
    <row r="97" spans="3:4" ht="15.75" customHeight="1" x14ac:dyDescent="0.2">
      <c r="C97" s="372"/>
      <c r="D97" s="372"/>
    </row>
    <row r="98" spans="3:4" ht="15.75" customHeight="1" x14ac:dyDescent="0.2">
      <c r="C98" s="372"/>
      <c r="D98" s="372"/>
    </row>
    <row r="99" spans="3:4" ht="15.75" customHeight="1" x14ac:dyDescent="0.2">
      <c r="C99" s="372"/>
      <c r="D99" s="372"/>
    </row>
    <row r="100" spans="3:4" ht="15.75" customHeight="1" x14ac:dyDescent="0.2">
      <c r="C100" s="372"/>
      <c r="D100" s="372"/>
    </row>
    <row r="101" spans="3:4" ht="15.75" customHeight="1" x14ac:dyDescent="0.2">
      <c r="C101" s="372"/>
      <c r="D101" s="372"/>
    </row>
    <row r="102" spans="3:4" ht="15.75" customHeight="1" x14ac:dyDescent="0.2">
      <c r="C102" s="372"/>
      <c r="D102" s="372"/>
    </row>
    <row r="103" spans="3:4" ht="15.75" customHeight="1" x14ac:dyDescent="0.2">
      <c r="C103" s="372"/>
      <c r="D103" s="372"/>
    </row>
    <row r="104" spans="3:4" ht="15.75" customHeight="1" x14ac:dyDescent="0.2">
      <c r="C104" s="372"/>
      <c r="D104" s="372"/>
    </row>
    <row r="105" spans="3:4" ht="15.75" customHeight="1" x14ac:dyDescent="0.2">
      <c r="C105" s="372"/>
      <c r="D105" s="372"/>
    </row>
    <row r="106" spans="3:4" ht="15.75" customHeight="1" x14ac:dyDescent="0.2">
      <c r="C106" s="372"/>
      <c r="D106" s="372"/>
    </row>
    <row r="107" spans="3:4" ht="15.75" customHeight="1" x14ac:dyDescent="0.2">
      <c r="C107" s="372"/>
      <c r="D107" s="372"/>
    </row>
    <row r="108" spans="3:4" ht="15.75" customHeight="1" x14ac:dyDescent="0.2">
      <c r="C108" s="372"/>
      <c r="D108" s="372"/>
    </row>
    <row r="109" spans="3:4" ht="15.75" customHeight="1" x14ac:dyDescent="0.2">
      <c r="C109" s="372"/>
      <c r="D109" s="372"/>
    </row>
    <row r="110" spans="3:4" ht="15.75" customHeight="1" x14ac:dyDescent="0.2">
      <c r="C110" s="372"/>
      <c r="D110" s="372"/>
    </row>
    <row r="111" spans="3:4" ht="15.75" customHeight="1" x14ac:dyDescent="0.2">
      <c r="C111" s="372"/>
      <c r="D111" s="372"/>
    </row>
    <row r="112" spans="3:4" ht="15.75" customHeight="1" x14ac:dyDescent="0.2">
      <c r="C112" s="372"/>
      <c r="D112" s="372"/>
    </row>
    <row r="113" spans="3:4" ht="15.75" customHeight="1" x14ac:dyDescent="0.2">
      <c r="C113" s="372"/>
      <c r="D113" s="372"/>
    </row>
    <row r="114" spans="3:4" ht="15.75" customHeight="1" x14ac:dyDescent="0.2">
      <c r="C114" s="372"/>
      <c r="D114" s="372"/>
    </row>
    <row r="115" spans="3:4" ht="15.75" customHeight="1" x14ac:dyDescent="0.2">
      <c r="C115" s="372"/>
      <c r="D115" s="372"/>
    </row>
    <row r="116" spans="3:4" ht="15.75" customHeight="1" x14ac:dyDescent="0.2">
      <c r="C116" s="372"/>
      <c r="D116" s="372"/>
    </row>
    <row r="117" spans="3:4" ht="15.75" customHeight="1" x14ac:dyDescent="0.2">
      <c r="C117" s="372"/>
      <c r="D117" s="372"/>
    </row>
    <row r="118" spans="3:4" ht="15.75" customHeight="1" x14ac:dyDescent="0.2">
      <c r="C118" s="372"/>
      <c r="D118" s="372"/>
    </row>
    <row r="119" spans="3:4" ht="15.75" customHeight="1" x14ac:dyDescent="0.2">
      <c r="C119" s="372"/>
      <c r="D119" s="372"/>
    </row>
    <row r="120" spans="3:4" ht="15.75" customHeight="1" x14ac:dyDescent="0.2">
      <c r="C120" s="372"/>
      <c r="D120" s="372"/>
    </row>
    <row r="121" spans="3:4" ht="15.75" customHeight="1" x14ac:dyDescent="0.2">
      <c r="C121" s="372"/>
      <c r="D121" s="372"/>
    </row>
    <row r="122" spans="3:4" ht="15.75" customHeight="1" x14ac:dyDescent="0.2">
      <c r="C122" s="372"/>
      <c r="D122" s="372"/>
    </row>
    <row r="123" spans="3:4" ht="15.75" customHeight="1" x14ac:dyDescent="0.2">
      <c r="C123" s="372"/>
      <c r="D123" s="372"/>
    </row>
    <row r="124" spans="3:4" ht="15.75" customHeight="1" x14ac:dyDescent="0.2">
      <c r="C124" s="372"/>
      <c r="D124" s="372"/>
    </row>
    <row r="125" spans="3:4" ht="15.75" customHeight="1" x14ac:dyDescent="0.2">
      <c r="C125" s="372"/>
      <c r="D125" s="372"/>
    </row>
    <row r="126" spans="3:4" ht="15.75" customHeight="1" x14ac:dyDescent="0.2">
      <c r="C126" s="372"/>
      <c r="D126" s="372"/>
    </row>
    <row r="127" spans="3:4" ht="15.75" customHeight="1" x14ac:dyDescent="0.2">
      <c r="C127" s="372"/>
      <c r="D127" s="372"/>
    </row>
    <row r="128" spans="3:4" ht="15.75" customHeight="1" x14ac:dyDescent="0.2">
      <c r="C128" s="372"/>
      <c r="D128" s="372"/>
    </row>
    <row r="129" spans="3:4" ht="15.75" customHeight="1" x14ac:dyDescent="0.2">
      <c r="C129" s="372"/>
      <c r="D129" s="372"/>
    </row>
    <row r="130" spans="3:4" ht="15.75" customHeight="1" x14ac:dyDescent="0.2">
      <c r="C130" s="372"/>
      <c r="D130" s="372"/>
    </row>
    <row r="131" spans="3:4" ht="15.75" customHeight="1" x14ac:dyDescent="0.2">
      <c r="C131" s="372"/>
      <c r="D131" s="372"/>
    </row>
    <row r="132" spans="3:4" ht="15.75" customHeight="1" x14ac:dyDescent="0.2"/>
    <row r="133" spans="3:4" ht="15.75" customHeight="1" x14ac:dyDescent="0.2"/>
    <row r="134" spans="3:4" ht="15.75" customHeight="1" x14ac:dyDescent="0.2"/>
    <row r="135" spans="3:4" ht="15.75" customHeight="1" x14ac:dyDescent="0.2"/>
    <row r="136" spans="3:4" ht="15.75" customHeight="1" x14ac:dyDescent="0.2"/>
    <row r="137" spans="3:4" ht="15.75" customHeight="1" x14ac:dyDescent="0.2"/>
    <row r="138" spans="3:4" ht="15.75" customHeight="1" x14ac:dyDescent="0.2"/>
    <row r="139" spans="3:4" ht="15.75" customHeight="1" x14ac:dyDescent="0.2"/>
    <row r="140" spans="3:4" ht="15.75" customHeight="1" x14ac:dyDescent="0.2"/>
    <row r="141" spans="3:4" ht="15.75" customHeight="1" x14ac:dyDescent="0.2"/>
    <row r="142" spans="3:4" ht="15.75" customHeight="1" x14ac:dyDescent="0.2"/>
    <row r="143" spans="3:4" ht="15.75" customHeight="1" x14ac:dyDescent="0.2"/>
    <row r="144" spans="3: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</sheetData>
  <sheetProtection selectLockedCells="1"/>
  <protectedRanges>
    <protectedRange sqref="D53" name="Tartomány4"/>
    <protectedRange sqref="D65:D66" name="Tartomány4_1"/>
    <protectedRange sqref="D14" name="Tartomány1_2_1_4"/>
    <protectedRange sqref="D19:D21 D23 D26:D27" name="Tartomány1_2_1_1"/>
    <protectedRange sqref="D15" name="Tartomány1_2_1_4_1"/>
    <protectedRange sqref="D22" name="Tartomány1_2_1_1_1"/>
    <protectedRange sqref="D24:D25" name="Tartomány1_2_1_1_2"/>
    <protectedRange sqref="D44" name="Tartomány1_2_1_2_1"/>
  </protectedRanges>
  <mergeCells count="64">
    <mergeCell ref="BH6:BH9"/>
    <mergeCell ref="B6:B9"/>
    <mergeCell ref="C6:C9"/>
    <mergeCell ref="D6:D9"/>
    <mergeCell ref="E6:AB6"/>
    <mergeCell ref="M8:N8"/>
    <mergeCell ref="S8:T8"/>
    <mergeCell ref="U8:U9"/>
    <mergeCell ref="V8:V9"/>
    <mergeCell ref="E8:F8"/>
    <mergeCell ref="G8:H8"/>
    <mergeCell ref="I8:I9"/>
    <mergeCell ref="J8:J9"/>
    <mergeCell ref="K8:L8"/>
    <mergeCell ref="BA6:BF7"/>
    <mergeCell ref="K7:P7"/>
    <mergeCell ref="B53:AB53"/>
    <mergeCell ref="BG6:BG9"/>
    <mergeCell ref="AE8:AF8"/>
    <mergeCell ref="AG8:AG9"/>
    <mergeCell ref="AH8:AH9"/>
    <mergeCell ref="W8:X8"/>
    <mergeCell ref="Y8:Z8"/>
    <mergeCell ref="AA8:AA9"/>
    <mergeCell ref="AB8:AB9"/>
    <mergeCell ref="O8:O9"/>
    <mergeCell ref="P8:P9"/>
    <mergeCell ref="E42:AB42"/>
    <mergeCell ref="E48:AB48"/>
    <mergeCell ref="BC8:BD8"/>
    <mergeCell ref="BE8:BE9"/>
    <mergeCell ref="BA42:BF42"/>
    <mergeCell ref="BA47:BF47"/>
    <mergeCell ref="AY8:AY9"/>
    <mergeCell ref="AZ8:AZ9"/>
    <mergeCell ref="AC42:AZ42"/>
    <mergeCell ref="AC48:AZ48"/>
    <mergeCell ref="AK8:AL8"/>
    <mergeCell ref="AM8:AM9"/>
    <mergeCell ref="AN8:AN9"/>
    <mergeCell ref="BA8:BB8"/>
    <mergeCell ref="AC8:AD8"/>
    <mergeCell ref="B2:BF2"/>
    <mergeCell ref="B4:BF4"/>
    <mergeCell ref="B5:BF5"/>
    <mergeCell ref="B3:BF3"/>
    <mergeCell ref="Q7:V7"/>
    <mergeCell ref="W7:AB7"/>
    <mergeCell ref="B1:BF1"/>
    <mergeCell ref="AO8:AP8"/>
    <mergeCell ref="AQ8:AR8"/>
    <mergeCell ref="AS8:AS9"/>
    <mergeCell ref="AT8:AT9"/>
    <mergeCell ref="AU8:AV8"/>
    <mergeCell ref="AW8:AX8"/>
    <mergeCell ref="AC6:AZ6"/>
    <mergeCell ref="AC7:AH7"/>
    <mergeCell ref="AI7:AN7"/>
    <mergeCell ref="AO7:AT7"/>
    <mergeCell ref="AU7:AZ7"/>
    <mergeCell ref="BF8:BF9"/>
    <mergeCell ref="Q8:R8"/>
    <mergeCell ref="AI8:AJ8"/>
    <mergeCell ref="E7:J7"/>
  </mergeCells>
  <pageMargins left="0.19685039370078741" right="0.19685039370078741" top="0.19685039370078741" bottom="0.19685039370078741" header="0.11811023622047245" footer="0.11811023622047245"/>
  <pageSetup paperSize="8" scale="61" fitToHeight="0" orientation="landscape" r:id="rId1"/>
  <headerFooter alignWithMargins="0"/>
  <ignoredErrors>
    <ignoredError sqref="F46 H46 L46 N46 R46:AT46 AW46:AX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BG175"/>
  <sheetViews>
    <sheetView topLeftCell="F8" zoomScale="78" zoomScaleNormal="78" workbookViewId="0">
      <selection activeCell="B36" sqref="A36:XFD36"/>
    </sheetView>
  </sheetViews>
  <sheetFormatPr defaultColWidth="10.6640625" defaultRowHeight="15" x14ac:dyDescent="0.2"/>
  <cols>
    <col min="1" max="1" width="17.1640625" style="371" customWidth="1"/>
    <col min="2" max="2" width="7.1640625" style="229" customWidth="1"/>
    <col min="3" max="3" width="60.33203125" style="229" customWidth="1"/>
    <col min="4" max="4" width="5.33203125" style="229" customWidth="1"/>
    <col min="5" max="5" width="6.83203125" style="229" customWidth="1"/>
    <col min="6" max="6" width="5.33203125" style="229" customWidth="1"/>
    <col min="7" max="7" width="6.83203125" style="229" customWidth="1"/>
    <col min="8" max="8" width="5.33203125" style="229" customWidth="1"/>
    <col min="9" max="9" width="5.6640625" style="229" bestFit="1" customWidth="1"/>
    <col min="10" max="10" width="5.33203125" style="229" customWidth="1"/>
    <col min="11" max="11" width="6.83203125" style="229" customWidth="1"/>
    <col min="12" max="12" width="5.33203125" style="229" customWidth="1"/>
    <col min="13" max="13" width="6.83203125" style="229" customWidth="1"/>
    <col min="14" max="14" width="5.33203125" style="229" customWidth="1"/>
    <col min="15" max="15" width="5.6640625" style="229" bestFit="1" customWidth="1"/>
    <col min="16" max="16" width="5.33203125" style="229" bestFit="1" customWidth="1"/>
    <col min="17" max="17" width="6.83203125" style="229" customWidth="1"/>
    <col min="18" max="18" width="5.33203125" style="229" bestFit="1" customWidth="1"/>
    <col min="19" max="19" width="6.83203125" style="229" customWidth="1"/>
    <col min="20" max="20" width="5.33203125" style="229" customWidth="1"/>
    <col min="21" max="21" width="5.6640625" style="229" bestFit="1" customWidth="1"/>
    <col min="22" max="22" width="5.33203125" style="229" bestFit="1" customWidth="1"/>
    <col min="23" max="23" width="6.83203125" style="229" customWidth="1"/>
    <col min="24" max="24" width="5.33203125" style="229" bestFit="1" customWidth="1"/>
    <col min="25" max="25" width="6.83203125" style="229" customWidth="1"/>
    <col min="26" max="26" width="5.33203125" style="229" customWidth="1"/>
    <col min="27" max="27" width="5.6640625" style="229" bestFit="1" customWidth="1"/>
    <col min="28" max="28" width="5.33203125" style="229" customWidth="1"/>
    <col min="29" max="29" width="6.83203125" style="229" customWidth="1"/>
    <col min="30" max="30" width="5.33203125" style="229" customWidth="1"/>
    <col min="31" max="31" width="6.83203125" style="229" customWidth="1"/>
    <col min="32" max="32" width="5.33203125" style="229" customWidth="1"/>
    <col min="33" max="33" width="5.6640625" style="229" bestFit="1" customWidth="1"/>
    <col min="34" max="34" width="5.33203125" style="229" customWidth="1"/>
    <col min="35" max="35" width="6.83203125" style="229" customWidth="1"/>
    <col min="36" max="36" width="5.33203125" style="229" customWidth="1"/>
    <col min="37" max="37" width="6.83203125" style="229" customWidth="1"/>
    <col min="38" max="38" width="5.33203125" style="229" customWidth="1"/>
    <col min="39" max="39" width="5.6640625" style="229" bestFit="1" customWidth="1"/>
    <col min="40" max="40" width="5.33203125" style="229" bestFit="1" customWidth="1"/>
    <col min="41" max="41" width="6.83203125" style="229" customWidth="1"/>
    <col min="42" max="42" width="5.33203125" style="229" bestFit="1" customWidth="1"/>
    <col min="43" max="43" width="6.83203125" style="229" customWidth="1"/>
    <col min="44" max="44" width="5.33203125" style="229" customWidth="1"/>
    <col min="45" max="45" width="5.6640625" style="229" bestFit="1" customWidth="1"/>
    <col min="46" max="46" width="5.33203125" style="229" bestFit="1" customWidth="1"/>
    <col min="47" max="47" width="6.83203125" style="229" customWidth="1"/>
    <col min="48" max="48" width="5.33203125" style="229" bestFit="1" customWidth="1"/>
    <col min="49" max="49" width="6.83203125" style="229" customWidth="1"/>
    <col min="50" max="50" width="5.33203125" style="229" customWidth="1"/>
    <col min="51" max="51" width="5.6640625" style="229" bestFit="1" customWidth="1"/>
    <col min="52" max="52" width="6.83203125" style="229" bestFit="1" customWidth="1"/>
    <col min="53" max="53" width="8.1640625" style="229" customWidth="1"/>
    <col min="54" max="54" width="6.83203125" style="229" bestFit="1" customWidth="1"/>
    <col min="55" max="55" width="8.1640625" style="229" bestFit="1" customWidth="1"/>
    <col min="56" max="56" width="6.83203125" style="229" bestFit="1" customWidth="1"/>
    <col min="57" max="57" width="9" style="229" customWidth="1"/>
    <col min="58" max="58" width="36.33203125" style="229" customWidth="1"/>
    <col min="59" max="59" width="39" style="229" customWidth="1"/>
    <col min="60" max="16384" width="10.6640625" style="229"/>
  </cols>
  <sheetData>
    <row r="1" spans="1:59" ht="21.95" customHeight="1" x14ac:dyDescent="0.2">
      <c r="A1" s="855" t="s">
        <v>0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  <c r="W1" s="855"/>
      <c r="X1" s="855"/>
      <c r="Y1" s="855"/>
      <c r="Z1" s="855"/>
      <c r="AA1" s="855"/>
      <c r="AB1" s="855"/>
      <c r="AC1" s="855"/>
      <c r="AD1" s="855"/>
      <c r="AE1" s="855"/>
      <c r="AF1" s="855"/>
      <c r="AG1" s="855"/>
      <c r="AH1" s="855"/>
      <c r="AI1" s="855"/>
      <c r="AJ1" s="855"/>
      <c r="AK1" s="855"/>
      <c r="AL1" s="855"/>
      <c r="AM1" s="855"/>
      <c r="AN1" s="855"/>
      <c r="AO1" s="855"/>
      <c r="AP1" s="855"/>
      <c r="AQ1" s="855"/>
      <c r="AR1" s="855"/>
      <c r="AS1" s="855"/>
      <c r="AT1" s="855"/>
      <c r="AU1" s="855"/>
      <c r="AV1" s="855"/>
      <c r="AW1" s="855"/>
      <c r="AX1" s="855"/>
      <c r="AY1" s="855"/>
      <c r="AZ1" s="855"/>
      <c r="BA1" s="855"/>
      <c r="BB1" s="855"/>
      <c r="BC1" s="855"/>
      <c r="BD1" s="855"/>
      <c r="BE1" s="855"/>
    </row>
    <row r="2" spans="1:59" ht="21.95" customHeight="1" x14ac:dyDescent="0.2">
      <c r="A2" s="827" t="s">
        <v>307</v>
      </c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827"/>
      <c r="AB2" s="827"/>
      <c r="AC2" s="827"/>
      <c r="AD2" s="827"/>
      <c r="AE2" s="827"/>
      <c r="AF2" s="827"/>
      <c r="AG2" s="827"/>
      <c r="AH2" s="827"/>
      <c r="AI2" s="827"/>
      <c r="AJ2" s="827"/>
      <c r="AK2" s="827"/>
      <c r="AL2" s="827"/>
      <c r="AM2" s="827"/>
      <c r="AN2" s="827"/>
      <c r="AO2" s="827"/>
      <c r="AP2" s="827"/>
      <c r="AQ2" s="827"/>
      <c r="AR2" s="827"/>
      <c r="AS2" s="827"/>
      <c r="AT2" s="827"/>
      <c r="AU2" s="827"/>
      <c r="AV2" s="827"/>
      <c r="AW2" s="827"/>
      <c r="AX2" s="827"/>
      <c r="AY2" s="827"/>
      <c r="AZ2" s="827"/>
      <c r="BA2" s="827"/>
      <c r="BB2" s="827"/>
      <c r="BC2" s="827"/>
      <c r="BD2" s="827"/>
      <c r="BE2" s="827"/>
    </row>
    <row r="3" spans="1:59" ht="23.25" x14ac:dyDescent="0.2">
      <c r="A3" s="873" t="s">
        <v>310</v>
      </c>
      <c r="B3" s="873"/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  <c r="Q3" s="873"/>
      <c r="R3" s="873"/>
      <c r="S3" s="873"/>
      <c r="T3" s="873"/>
      <c r="U3" s="873"/>
      <c r="V3" s="873"/>
      <c r="W3" s="873"/>
      <c r="X3" s="873"/>
      <c r="Y3" s="873"/>
      <c r="Z3" s="873"/>
      <c r="AA3" s="873"/>
      <c r="AB3" s="873"/>
      <c r="AC3" s="873"/>
      <c r="AD3" s="873"/>
      <c r="AE3" s="873"/>
      <c r="AF3" s="873"/>
      <c r="AG3" s="873"/>
      <c r="AH3" s="873"/>
      <c r="AI3" s="873"/>
      <c r="AJ3" s="873"/>
      <c r="AK3" s="873"/>
      <c r="AL3" s="873"/>
      <c r="AM3" s="873"/>
      <c r="AN3" s="873"/>
      <c r="AO3" s="873"/>
      <c r="AP3" s="873"/>
      <c r="AQ3" s="873"/>
      <c r="AR3" s="873"/>
      <c r="AS3" s="873"/>
      <c r="AT3" s="873"/>
      <c r="AU3" s="873"/>
      <c r="AV3" s="873"/>
      <c r="AW3" s="873"/>
      <c r="AX3" s="873"/>
      <c r="AY3" s="873"/>
      <c r="AZ3" s="873"/>
      <c r="BA3" s="873"/>
      <c r="BB3" s="873"/>
      <c r="BC3" s="873"/>
      <c r="BD3" s="873"/>
      <c r="BE3" s="873"/>
    </row>
    <row r="4" spans="1:59" s="230" customFormat="1" ht="23.25" x14ac:dyDescent="0.2">
      <c r="A4" s="827" t="s">
        <v>619</v>
      </c>
      <c r="B4" s="827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7"/>
      <c r="Q4" s="827"/>
      <c r="R4" s="827"/>
      <c r="S4" s="827"/>
      <c r="T4" s="827"/>
      <c r="U4" s="827"/>
      <c r="V4" s="827"/>
      <c r="W4" s="827"/>
      <c r="X4" s="827"/>
      <c r="Y4" s="827"/>
      <c r="Z4" s="827"/>
      <c r="AA4" s="827"/>
      <c r="AB4" s="827"/>
      <c r="AC4" s="827"/>
      <c r="AD4" s="827"/>
      <c r="AE4" s="827"/>
      <c r="AF4" s="827"/>
      <c r="AG4" s="827"/>
      <c r="AH4" s="827"/>
      <c r="AI4" s="827"/>
      <c r="AJ4" s="827"/>
      <c r="AK4" s="827"/>
      <c r="AL4" s="827"/>
      <c r="AM4" s="827"/>
      <c r="AN4" s="827"/>
      <c r="AO4" s="827"/>
      <c r="AP4" s="827"/>
      <c r="AQ4" s="827"/>
      <c r="AR4" s="827"/>
      <c r="AS4" s="827"/>
      <c r="AT4" s="827"/>
      <c r="AU4" s="827"/>
      <c r="AV4" s="827"/>
      <c r="AW4" s="827"/>
      <c r="AX4" s="827"/>
      <c r="AY4" s="827"/>
      <c r="AZ4" s="827"/>
      <c r="BA4" s="827"/>
      <c r="BB4" s="827"/>
      <c r="BC4" s="827"/>
      <c r="BD4" s="827"/>
      <c r="BE4" s="827"/>
    </row>
    <row r="5" spans="1:59" ht="24" customHeight="1" thickBot="1" x14ac:dyDescent="0.25">
      <c r="A5" s="826" t="s">
        <v>308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  <c r="AA5" s="826"/>
      <c r="AB5" s="826"/>
      <c r="AC5" s="826"/>
      <c r="AD5" s="826"/>
      <c r="AE5" s="826"/>
      <c r="AF5" s="826"/>
      <c r="AG5" s="826"/>
      <c r="AH5" s="826"/>
      <c r="AI5" s="826"/>
      <c r="AJ5" s="826"/>
      <c r="AK5" s="826"/>
      <c r="AL5" s="826"/>
      <c r="AM5" s="826"/>
      <c r="AN5" s="826"/>
      <c r="AO5" s="826"/>
      <c r="AP5" s="826"/>
      <c r="AQ5" s="826"/>
      <c r="AR5" s="826"/>
      <c r="AS5" s="826"/>
      <c r="AT5" s="826"/>
      <c r="AU5" s="826"/>
      <c r="AV5" s="826"/>
      <c r="AW5" s="826"/>
      <c r="AX5" s="826"/>
      <c r="AY5" s="826"/>
      <c r="AZ5" s="826"/>
      <c r="BA5" s="826"/>
      <c r="BB5" s="826"/>
      <c r="BC5" s="826"/>
      <c r="BD5" s="826"/>
      <c r="BE5" s="826"/>
    </row>
    <row r="6" spans="1:59" ht="15.75" customHeight="1" thickTop="1" thickBot="1" x14ac:dyDescent="0.25">
      <c r="A6" s="886" t="s">
        <v>1</v>
      </c>
      <c r="B6" s="889" t="s">
        <v>2</v>
      </c>
      <c r="C6" s="892" t="s">
        <v>3</v>
      </c>
      <c r="D6" s="864" t="s">
        <v>4</v>
      </c>
      <c r="E6" s="865"/>
      <c r="F6" s="865"/>
      <c r="G6" s="865"/>
      <c r="H6" s="865"/>
      <c r="I6" s="865"/>
      <c r="J6" s="865"/>
      <c r="K6" s="865"/>
      <c r="L6" s="865"/>
      <c r="M6" s="865"/>
      <c r="N6" s="865"/>
      <c r="O6" s="865"/>
      <c r="P6" s="865"/>
      <c r="Q6" s="865"/>
      <c r="R6" s="865"/>
      <c r="S6" s="865"/>
      <c r="T6" s="865"/>
      <c r="U6" s="865"/>
      <c r="V6" s="865"/>
      <c r="W6" s="865"/>
      <c r="X6" s="865"/>
      <c r="Y6" s="865"/>
      <c r="Z6" s="865"/>
      <c r="AA6" s="865"/>
      <c r="AB6" s="864" t="s">
        <v>4</v>
      </c>
      <c r="AC6" s="865"/>
      <c r="AD6" s="865"/>
      <c r="AE6" s="865"/>
      <c r="AF6" s="865"/>
      <c r="AG6" s="865"/>
      <c r="AH6" s="865"/>
      <c r="AI6" s="865"/>
      <c r="AJ6" s="865"/>
      <c r="AK6" s="865"/>
      <c r="AL6" s="865"/>
      <c r="AM6" s="865"/>
      <c r="AN6" s="865"/>
      <c r="AO6" s="865"/>
      <c r="AP6" s="865"/>
      <c r="AQ6" s="865"/>
      <c r="AR6" s="865"/>
      <c r="AS6" s="865"/>
      <c r="AT6" s="865"/>
      <c r="AU6" s="865"/>
      <c r="AV6" s="865"/>
      <c r="AW6" s="865"/>
      <c r="AX6" s="865"/>
      <c r="AY6" s="865"/>
      <c r="AZ6" s="895" t="s">
        <v>5</v>
      </c>
      <c r="BA6" s="896"/>
      <c r="BB6" s="896"/>
      <c r="BC6" s="896"/>
      <c r="BD6" s="896"/>
      <c r="BE6" s="897"/>
      <c r="BF6" s="850" t="s">
        <v>51</v>
      </c>
      <c r="BG6" s="850" t="s">
        <v>52</v>
      </c>
    </row>
    <row r="7" spans="1:59" ht="15.75" customHeight="1" x14ac:dyDescent="0.2">
      <c r="A7" s="887"/>
      <c r="B7" s="890"/>
      <c r="C7" s="893"/>
      <c r="D7" s="866" t="s">
        <v>6</v>
      </c>
      <c r="E7" s="867"/>
      <c r="F7" s="867"/>
      <c r="G7" s="867"/>
      <c r="H7" s="867"/>
      <c r="I7" s="868"/>
      <c r="J7" s="869" t="s">
        <v>7</v>
      </c>
      <c r="K7" s="867"/>
      <c r="L7" s="867"/>
      <c r="M7" s="867"/>
      <c r="N7" s="867"/>
      <c r="O7" s="870"/>
      <c r="P7" s="866" t="s">
        <v>8</v>
      </c>
      <c r="Q7" s="867"/>
      <c r="R7" s="867"/>
      <c r="S7" s="867"/>
      <c r="T7" s="867"/>
      <c r="U7" s="868"/>
      <c r="V7" s="869" t="s">
        <v>9</v>
      </c>
      <c r="W7" s="867"/>
      <c r="X7" s="867"/>
      <c r="Y7" s="867"/>
      <c r="Z7" s="867"/>
      <c r="AA7" s="868"/>
      <c r="AB7" s="866" t="s">
        <v>10</v>
      </c>
      <c r="AC7" s="867"/>
      <c r="AD7" s="867"/>
      <c r="AE7" s="867"/>
      <c r="AF7" s="867"/>
      <c r="AG7" s="868"/>
      <c r="AH7" s="869" t="s">
        <v>11</v>
      </c>
      <c r="AI7" s="867"/>
      <c r="AJ7" s="867"/>
      <c r="AK7" s="867"/>
      <c r="AL7" s="867"/>
      <c r="AM7" s="870"/>
      <c r="AN7" s="866" t="s">
        <v>37</v>
      </c>
      <c r="AO7" s="867"/>
      <c r="AP7" s="867"/>
      <c r="AQ7" s="867"/>
      <c r="AR7" s="867"/>
      <c r="AS7" s="868"/>
      <c r="AT7" s="869" t="s">
        <v>38</v>
      </c>
      <c r="AU7" s="867"/>
      <c r="AV7" s="867"/>
      <c r="AW7" s="867"/>
      <c r="AX7" s="867"/>
      <c r="AY7" s="868"/>
      <c r="AZ7" s="898"/>
      <c r="BA7" s="899"/>
      <c r="BB7" s="899"/>
      <c r="BC7" s="899"/>
      <c r="BD7" s="899"/>
      <c r="BE7" s="900"/>
      <c r="BF7" s="884"/>
      <c r="BG7" s="851"/>
    </row>
    <row r="8" spans="1:59" ht="15.75" customHeight="1" x14ac:dyDescent="0.2">
      <c r="A8" s="887"/>
      <c r="B8" s="890"/>
      <c r="C8" s="893"/>
      <c r="D8" s="856" t="s">
        <v>12</v>
      </c>
      <c r="E8" s="857"/>
      <c r="F8" s="858" t="s">
        <v>13</v>
      </c>
      <c r="G8" s="857"/>
      <c r="H8" s="859" t="s">
        <v>14</v>
      </c>
      <c r="I8" s="861" t="s">
        <v>39</v>
      </c>
      <c r="J8" s="863" t="s">
        <v>12</v>
      </c>
      <c r="K8" s="857"/>
      <c r="L8" s="858" t="s">
        <v>13</v>
      </c>
      <c r="M8" s="857"/>
      <c r="N8" s="859" t="s">
        <v>14</v>
      </c>
      <c r="O8" s="880" t="s">
        <v>39</v>
      </c>
      <c r="P8" s="856" t="s">
        <v>12</v>
      </c>
      <c r="Q8" s="857"/>
      <c r="R8" s="858" t="s">
        <v>13</v>
      </c>
      <c r="S8" s="857"/>
      <c r="T8" s="859" t="s">
        <v>14</v>
      </c>
      <c r="U8" s="861" t="s">
        <v>39</v>
      </c>
      <c r="V8" s="863" t="s">
        <v>12</v>
      </c>
      <c r="W8" s="857"/>
      <c r="X8" s="858" t="s">
        <v>13</v>
      </c>
      <c r="Y8" s="857"/>
      <c r="Z8" s="859" t="s">
        <v>14</v>
      </c>
      <c r="AA8" s="876" t="s">
        <v>39</v>
      </c>
      <c r="AB8" s="856" t="s">
        <v>12</v>
      </c>
      <c r="AC8" s="857"/>
      <c r="AD8" s="858" t="s">
        <v>13</v>
      </c>
      <c r="AE8" s="857"/>
      <c r="AF8" s="859" t="s">
        <v>14</v>
      </c>
      <c r="AG8" s="861" t="s">
        <v>39</v>
      </c>
      <c r="AH8" s="863" t="s">
        <v>12</v>
      </c>
      <c r="AI8" s="857"/>
      <c r="AJ8" s="858" t="s">
        <v>13</v>
      </c>
      <c r="AK8" s="857"/>
      <c r="AL8" s="859" t="s">
        <v>14</v>
      </c>
      <c r="AM8" s="880" t="s">
        <v>39</v>
      </c>
      <c r="AN8" s="856" t="s">
        <v>12</v>
      </c>
      <c r="AO8" s="857"/>
      <c r="AP8" s="858" t="s">
        <v>13</v>
      </c>
      <c r="AQ8" s="857"/>
      <c r="AR8" s="859" t="s">
        <v>14</v>
      </c>
      <c r="AS8" s="861" t="s">
        <v>39</v>
      </c>
      <c r="AT8" s="863" t="s">
        <v>12</v>
      </c>
      <c r="AU8" s="857"/>
      <c r="AV8" s="858" t="s">
        <v>13</v>
      </c>
      <c r="AW8" s="857"/>
      <c r="AX8" s="859" t="s">
        <v>14</v>
      </c>
      <c r="AY8" s="876" t="s">
        <v>39</v>
      </c>
      <c r="AZ8" s="863" t="s">
        <v>12</v>
      </c>
      <c r="BA8" s="857"/>
      <c r="BB8" s="858" t="s">
        <v>13</v>
      </c>
      <c r="BC8" s="857"/>
      <c r="BD8" s="859" t="s">
        <v>14</v>
      </c>
      <c r="BE8" s="871" t="s">
        <v>47</v>
      </c>
      <c r="BF8" s="884"/>
      <c r="BG8" s="851"/>
    </row>
    <row r="9" spans="1:59" ht="80.099999999999994" customHeight="1" thickBot="1" x14ac:dyDescent="0.25">
      <c r="A9" s="888"/>
      <c r="B9" s="891"/>
      <c r="C9" s="894"/>
      <c r="D9" s="231" t="s">
        <v>40</v>
      </c>
      <c r="E9" s="232" t="s">
        <v>41</v>
      </c>
      <c r="F9" s="233" t="s">
        <v>40</v>
      </c>
      <c r="G9" s="232" t="s">
        <v>41</v>
      </c>
      <c r="H9" s="860"/>
      <c r="I9" s="862"/>
      <c r="J9" s="234" t="s">
        <v>40</v>
      </c>
      <c r="K9" s="232" t="s">
        <v>41</v>
      </c>
      <c r="L9" s="233" t="s">
        <v>40</v>
      </c>
      <c r="M9" s="232" t="s">
        <v>41</v>
      </c>
      <c r="N9" s="860"/>
      <c r="O9" s="881"/>
      <c r="P9" s="231" t="s">
        <v>40</v>
      </c>
      <c r="Q9" s="232" t="s">
        <v>41</v>
      </c>
      <c r="R9" s="233" t="s">
        <v>40</v>
      </c>
      <c r="S9" s="232" t="s">
        <v>41</v>
      </c>
      <c r="T9" s="860"/>
      <c r="U9" s="862"/>
      <c r="V9" s="234" t="s">
        <v>40</v>
      </c>
      <c r="W9" s="232" t="s">
        <v>41</v>
      </c>
      <c r="X9" s="233" t="s">
        <v>40</v>
      </c>
      <c r="Y9" s="232" t="s">
        <v>41</v>
      </c>
      <c r="Z9" s="860"/>
      <c r="AA9" s="877"/>
      <c r="AB9" s="231" t="s">
        <v>40</v>
      </c>
      <c r="AC9" s="232" t="s">
        <v>41</v>
      </c>
      <c r="AD9" s="233" t="s">
        <v>40</v>
      </c>
      <c r="AE9" s="232" t="s">
        <v>41</v>
      </c>
      <c r="AF9" s="860"/>
      <c r="AG9" s="862"/>
      <c r="AH9" s="234" t="s">
        <v>40</v>
      </c>
      <c r="AI9" s="232" t="s">
        <v>41</v>
      </c>
      <c r="AJ9" s="233" t="s">
        <v>40</v>
      </c>
      <c r="AK9" s="232" t="s">
        <v>41</v>
      </c>
      <c r="AL9" s="860"/>
      <c r="AM9" s="881"/>
      <c r="AN9" s="231" t="s">
        <v>40</v>
      </c>
      <c r="AO9" s="232" t="s">
        <v>41</v>
      </c>
      <c r="AP9" s="233" t="s">
        <v>40</v>
      </c>
      <c r="AQ9" s="232" t="s">
        <v>41</v>
      </c>
      <c r="AR9" s="860"/>
      <c r="AS9" s="862"/>
      <c r="AT9" s="234" t="s">
        <v>40</v>
      </c>
      <c r="AU9" s="232" t="s">
        <v>41</v>
      </c>
      <c r="AV9" s="233" t="s">
        <v>40</v>
      </c>
      <c r="AW9" s="232" t="s">
        <v>41</v>
      </c>
      <c r="AX9" s="860"/>
      <c r="AY9" s="877"/>
      <c r="AZ9" s="234" t="s">
        <v>40</v>
      </c>
      <c r="BA9" s="232" t="s">
        <v>42</v>
      </c>
      <c r="BB9" s="233" t="s">
        <v>40</v>
      </c>
      <c r="BC9" s="232" t="s">
        <v>42</v>
      </c>
      <c r="BD9" s="860"/>
      <c r="BE9" s="872"/>
      <c r="BF9" s="884"/>
      <c r="BG9" s="851"/>
    </row>
    <row r="10" spans="1:59" s="235" customFormat="1" ht="15.75" customHeight="1" thickBot="1" x14ac:dyDescent="0.3">
      <c r="A10" s="236"/>
      <c r="B10" s="237"/>
      <c r="C10" s="238" t="s">
        <v>57</v>
      </c>
      <c r="D10" s="239">
        <f>SUM(SZAK!D107)</f>
        <v>10</v>
      </c>
      <c r="E10" s="239">
        <f>SUM(SZAK!E107)</f>
        <v>112</v>
      </c>
      <c r="F10" s="239">
        <f>SUM(SZAK!F107)</f>
        <v>26</v>
      </c>
      <c r="G10" s="239">
        <f>SUM(SZAK!G107)</f>
        <v>284</v>
      </c>
      <c r="H10" s="239">
        <f>SUM(SZAK!H107)</f>
        <v>22</v>
      </c>
      <c r="I10" s="239" t="s">
        <v>17</v>
      </c>
      <c r="J10" s="239">
        <f>SUM(SZAK!J107)</f>
        <v>7</v>
      </c>
      <c r="K10" s="239">
        <f>SUM(SZAK!K107)</f>
        <v>106</v>
      </c>
      <c r="L10" s="239">
        <f>SUM(SZAK!L107)</f>
        <v>15</v>
      </c>
      <c r="M10" s="239">
        <f>SUM(SZAK!M107)</f>
        <v>210</v>
      </c>
      <c r="N10" s="239">
        <f>SUM(SZAK!N107)</f>
        <v>21</v>
      </c>
      <c r="O10" s="239" t="s">
        <v>17</v>
      </c>
      <c r="P10" s="239">
        <f>SUM(SZAK!P107)</f>
        <v>9</v>
      </c>
      <c r="Q10" s="239">
        <f>SUM(SZAK!Q107)</f>
        <v>130</v>
      </c>
      <c r="R10" s="239">
        <f>SUM(SZAK!R107)</f>
        <v>14</v>
      </c>
      <c r="S10" s="239">
        <f>SUM(SZAK!S107)</f>
        <v>192</v>
      </c>
      <c r="T10" s="239">
        <f>SUM(SZAK!T107)</f>
        <v>23</v>
      </c>
      <c r="U10" s="239" t="s">
        <v>17</v>
      </c>
      <c r="V10" s="239">
        <f>SUM(SZAK!V107)</f>
        <v>6</v>
      </c>
      <c r="W10" s="239">
        <f>SUM(SZAK!W107)</f>
        <v>88</v>
      </c>
      <c r="X10" s="239">
        <f>SUM(SZAK!X107)</f>
        <v>18</v>
      </c>
      <c r="Y10" s="239">
        <f>SUM(SZAK!Y107)</f>
        <v>248</v>
      </c>
      <c r="Z10" s="239">
        <f>SUM(SZAK!Z107)</f>
        <v>25</v>
      </c>
      <c r="AA10" s="239" t="s">
        <v>17</v>
      </c>
      <c r="AB10" s="239">
        <f>SUM(SZAK!AB107)</f>
        <v>10</v>
      </c>
      <c r="AC10" s="239">
        <f>SUM(SZAK!AC107)</f>
        <v>136</v>
      </c>
      <c r="AD10" s="239">
        <f>SUM(SZAK!AD107)</f>
        <v>16</v>
      </c>
      <c r="AE10" s="239">
        <f>SUM(SZAK!AE107)</f>
        <v>234</v>
      </c>
      <c r="AF10" s="239">
        <f>SUM(SZAK!AF107)</f>
        <v>24</v>
      </c>
      <c r="AG10" s="239" t="s">
        <v>17</v>
      </c>
      <c r="AH10" s="239">
        <f>SUM(SZAK!AH107)</f>
        <v>7</v>
      </c>
      <c r="AI10" s="239">
        <f>SUM(SZAK!AI107)</f>
        <v>102</v>
      </c>
      <c r="AJ10" s="239">
        <f>SUM(SZAK!AJ107)</f>
        <v>12</v>
      </c>
      <c r="AK10" s="239">
        <f>SUM(SZAK!AK107)</f>
        <v>170</v>
      </c>
      <c r="AL10" s="239">
        <f>SUM(SZAK!AL107)</f>
        <v>17</v>
      </c>
      <c r="AM10" s="239" t="s">
        <v>17</v>
      </c>
      <c r="AN10" s="239">
        <f>SUM(SZAK!AN107)</f>
        <v>2</v>
      </c>
      <c r="AO10" s="239">
        <f>SUM(SZAK!AO107)</f>
        <v>28</v>
      </c>
      <c r="AP10" s="239">
        <f>SUM(SZAK!AP107)</f>
        <v>14</v>
      </c>
      <c r="AQ10" s="239">
        <f>SUM(SZAK!AQ107)</f>
        <v>202</v>
      </c>
      <c r="AR10" s="239">
        <f>SUM(SZAK!AR107)</f>
        <v>19</v>
      </c>
      <c r="AS10" s="239" t="s">
        <v>17</v>
      </c>
      <c r="AT10" s="239">
        <f>SUM(SZAK!AT107)</f>
        <v>5</v>
      </c>
      <c r="AU10" s="239">
        <f>SUM(SZAK!AU107)</f>
        <v>54</v>
      </c>
      <c r="AV10" s="239">
        <f>SUM(SZAK!AV107)</f>
        <v>12</v>
      </c>
      <c r="AW10" s="239">
        <f>SUM(SZAK!AW107)</f>
        <v>128</v>
      </c>
      <c r="AX10" s="239">
        <f>SUM(SZAK!AX107)</f>
        <v>19</v>
      </c>
      <c r="AY10" s="239" t="s">
        <v>17</v>
      </c>
      <c r="AZ10" s="239">
        <f>SUM(SZAK!AZ107)</f>
        <v>52</v>
      </c>
      <c r="BA10" s="239">
        <f>SUM(SZAK!BA107)</f>
        <v>690</v>
      </c>
      <c r="BB10" s="239">
        <f>SUM(SZAK!BB107)</f>
        <v>124</v>
      </c>
      <c r="BC10" s="239">
        <f>SUM(SZAK!BC107)</f>
        <v>1600</v>
      </c>
      <c r="BD10" s="239">
        <f>SUM(AX10,AR10,AL10,AF10,Z10,T10,N10,H10)</f>
        <v>170</v>
      </c>
      <c r="BE10" s="239">
        <f>SUM(SZAK!BE107)</f>
        <v>174</v>
      </c>
      <c r="BF10" s="10"/>
      <c r="BG10" s="10"/>
    </row>
    <row r="11" spans="1:59" s="235" customFormat="1" ht="15.75" customHeight="1" x14ac:dyDescent="0.25">
      <c r="A11" s="240" t="s">
        <v>7</v>
      </c>
      <c r="B11" s="241"/>
      <c r="C11" s="242" t="s">
        <v>53</v>
      </c>
      <c r="D11" s="243"/>
      <c r="E11" s="244"/>
      <c r="F11" s="245"/>
      <c r="G11" s="244"/>
      <c r="H11" s="245"/>
      <c r="I11" s="246"/>
      <c r="J11" s="245"/>
      <c r="K11" s="244"/>
      <c r="L11" s="245"/>
      <c r="M11" s="244"/>
      <c r="N11" s="245"/>
      <c r="O11" s="246"/>
      <c r="P11" s="245"/>
      <c r="Q11" s="244"/>
      <c r="R11" s="245"/>
      <c r="S11" s="244"/>
      <c r="T11" s="245"/>
      <c r="U11" s="246"/>
      <c r="V11" s="245"/>
      <c r="W11" s="244"/>
      <c r="X11" s="245"/>
      <c r="Y11" s="244"/>
      <c r="Z11" s="245"/>
      <c r="AA11" s="247"/>
      <c r="AB11" s="243"/>
      <c r="AC11" s="244"/>
      <c r="AD11" s="245"/>
      <c r="AE11" s="244"/>
      <c r="AF11" s="245"/>
      <c r="AG11" s="246"/>
      <c r="AH11" s="245"/>
      <c r="AI11" s="244"/>
      <c r="AJ11" s="245"/>
      <c r="AK11" s="244"/>
      <c r="AL11" s="245"/>
      <c r="AM11" s="246"/>
      <c r="AN11" s="245"/>
      <c r="AO11" s="244"/>
      <c r="AP11" s="245"/>
      <c r="AQ11" s="244"/>
      <c r="AR11" s="245"/>
      <c r="AS11" s="246"/>
      <c r="AT11" s="245"/>
      <c r="AU11" s="244"/>
      <c r="AV11" s="245"/>
      <c r="AW11" s="244"/>
      <c r="AX11" s="245"/>
      <c r="AY11" s="247"/>
      <c r="AZ11" s="248"/>
      <c r="BA11" s="248"/>
      <c r="BB11" s="248"/>
      <c r="BC11" s="248"/>
      <c r="BD11" s="248"/>
      <c r="BE11" s="249"/>
      <c r="BF11" s="124"/>
      <c r="BG11" s="124"/>
    </row>
    <row r="12" spans="1:59" ht="15.75" customHeight="1" x14ac:dyDescent="0.2">
      <c r="A12" s="12" t="s">
        <v>188</v>
      </c>
      <c r="B12" s="13" t="s">
        <v>15</v>
      </c>
      <c r="C12" s="14" t="s">
        <v>189</v>
      </c>
      <c r="D12" s="15">
        <v>2</v>
      </c>
      <c r="E12" s="16">
        <v>24</v>
      </c>
      <c r="F12" s="15">
        <v>1</v>
      </c>
      <c r="G12" s="16">
        <v>6</v>
      </c>
      <c r="H12" s="15">
        <v>2</v>
      </c>
      <c r="I12" s="17" t="s">
        <v>69</v>
      </c>
      <c r="J12" s="18"/>
      <c r="K12" s="16" t="str">
        <f t="shared" ref="K12" si="0">IF(J12*15=0,"",J12*15)</f>
        <v/>
      </c>
      <c r="L12" s="15"/>
      <c r="M12" s="16" t="str">
        <f t="shared" ref="M12" si="1">IF(L12*15=0,"",L12*15)</f>
        <v/>
      </c>
      <c r="N12" s="15"/>
      <c r="O12" s="19"/>
      <c r="P12" s="251"/>
      <c r="Q12" s="252" t="str">
        <f t="shared" ref="Q12:Q42" si="2">IF(P12*15=0,"",P12*15)</f>
        <v/>
      </c>
      <c r="R12" s="253"/>
      <c r="S12" s="252" t="str">
        <f t="shared" ref="S12:S42" si="3">IF(R12*15=0,"",R12*15)</f>
        <v/>
      </c>
      <c r="T12" s="254"/>
      <c r="U12" s="255"/>
      <c r="V12" s="251"/>
      <c r="W12" s="252" t="str">
        <f t="shared" ref="W12:W42" si="4">IF(V12*15=0,"",V12*15)</f>
        <v/>
      </c>
      <c r="X12" s="253"/>
      <c r="Y12" s="252" t="str">
        <f t="shared" ref="Y12:Y42" si="5">IF(X12*15=0,"",X12*15)</f>
        <v/>
      </c>
      <c r="Z12" s="254"/>
      <c r="AA12" s="255"/>
      <c r="AB12" s="251"/>
      <c r="AC12" s="252" t="str">
        <f t="shared" ref="AC12:AC42" si="6">IF(AB12*15=0,"",AB12*15)</f>
        <v/>
      </c>
      <c r="AD12" s="253"/>
      <c r="AE12" s="252" t="str">
        <f t="shared" ref="AE12:AE42" si="7">IF(AD12*15=0,"",AD12*15)</f>
        <v/>
      </c>
      <c r="AF12" s="254"/>
      <c r="AG12" s="255"/>
      <c r="AH12" s="251"/>
      <c r="AI12" s="252" t="str">
        <f t="shared" ref="AI12:AI42" si="8">IF(AH12*15=0,"",AH12*15)</f>
        <v/>
      </c>
      <c r="AJ12" s="253"/>
      <c r="AK12" s="252" t="str">
        <f t="shared" ref="AK12:AK42" si="9">IF(AJ12*15=0,"",AJ12*15)</f>
        <v/>
      </c>
      <c r="AL12" s="254"/>
      <c r="AM12" s="255"/>
      <c r="AN12" s="251"/>
      <c r="AO12" s="252" t="str">
        <f t="shared" ref="AO12:AO42" si="10">IF(AN12*15=0,"",AN12*15)</f>
        <v/>
      </c>
      <c r="AP12" s="253"/>
      <c r="AQ12" s="252" t="str">
        <f t="shared" ref="AQ12:AQ42" si="11">IF(AP12*15=0,"",AP12*15)</f>
        <v/>
      </c>
      <c r="AR12" s="254"/>
      <c r="AS12" s="255"/>
      <c r="AT12" s="251"/>
      <c r="AU12" s="252" t="str">
        <f t="shared" ref="AU12:AU42" si="12">IF(AT12*15=0,"",AT12*15)</f>
        <v/>
      </c>
      <c r="AV12" s="253"/>
      <c r="AW12" s="252" t="str">
        <f t="shared" ref="AW12:AW42" si="13">IF(AV12*15=0,"",AV12*15)</f>
        <v/>
      </c>
      <c r="AX12" s="254"/>
      <c r="AY12" s="255"/>
      <c r="AZ12" s="22">
        <f t="shared" ref="AZ12:AZ42" si="14">IF(D12+J12+P12+V12+AB12+AH12+AN12+AT12=0,"",D12+J12+P12+V12+AB12+AH12+AN12+AT12)</f>
        <v>2</v>
      </c>
      <c r="BA12" s="16">
        <v>8</v>
      </c>
      <c r="BB12" s="23">
        <v>1</v>
      </c>
      <c r="BC12" s="16">
        <v>6</v>
      </c>
      <c r="BD12" s="23">
        <f t="shared" ref="BD12:BD42" si="15">IF(N12+H12+T12+Z12+AF12+AL12+AR12+AX12=0,"",N12+H12+T12+Z12+AF12+AL12+AR12+AX12)</f>
        <v>2</v>
      </c>
      <c r="BE12" s="24">
        <f t="shared" ref="BE12:BE42" si="16">IF(D12+F12+L12+J12+P12+R12+V12+X12+AB12+AD12+AH12+AJ12+AN12+AP12+AT12+AV12=0,"",D12+F12+L12+J12+P12+R12+V12+X12+AB12+AD12+AH12+AJ12+AN12+AP12+AT12+AV12)</f>
        <v>3</v>
      </c>
      <c r="BF12" s="26" t="s">
        <v>377</v>
      </c>
      <c r="BG12" s="26" t="s">
        <v>378</v>
      </c>
    </row>
    <row r="13" spans="1:59" ht="15.75" customHeight="1" x14ac:dyDescent="0.2">
      <c r="A13" s="12" t="s">
        <v>190</v>
      </c>
      <c r="B13" s="13" t="s">
        <v>15</v>
      </c>
      <c r="C13" s="14" t="s">
        <v>191</v>
      </c>
      <c r="D13" s="15">
        <v>5</v>
      </c>
      <c r="E13" s="16">
        <v>50</v>
      </c>
      <c r="F13" s="15">
        <v>2</v>
      </c>
      <c r="G13" s="16">
        <v>20</v>
      </c>
      <c r="H13" s="15">
        <v>4</v>
      </c>
      <c r="I13" s="17" t="s">
        <v>69</v>
      </c>
      <c r="J13" s="18"/>
      <c r="K13" s="16"/>
      <c r="L13" s="15"/>
      <c r="M13" s="16"/>
      <c r="N13" s="15"/>
      <c r="O13" s="19"/>
      <c r="P13" s="251"/>
      <c r="Q13" s="252" t="str">
        <f t="shared" si="2"/>
        <v/>
      </c>
      <c r="R13" s="253"/>
      <c r="S13" s="252" t="str">
        <f t="shared" si="3"/>
        <v/>
      </c>
      <c r="T13" s="254"/>
      <c r="U13" s="255"/>
      <c r="V13" s="251"/>
      <c r="W13" s="252" t="str">
        <f t="shared" si="4"/>
        <v/>
      </c>
      <c r="X13" s="253"/>
      <c r="Y13" s="252" t="str">
        <f t="shared" si="5"/>
        <v/>
      </c>
      <c r="Z13" s="254"/>
      <c r="AA13" s="255"/>
      <c r="AB13" s="251"/>
      <c r="AC13" s="252" t="str">
        <f t="shared" si="6"/>
        <v/>
      </c>
      <c r="AD13" s="253"/>
      <c r="AE13" s="252" t="str">
        <f t="shared" si="7"/>
        <v/>
      </c>
      <c r="AF13" s="254"/>
      <c r="AG13" s="255"/>
      <c r="AH13" s="251"/>
      <c r="AI13" s="252" t="str">
        <f t="shared" si="8"/>
        <v/>
      </c>
      <c r="AJ13" s="253"/>
      <c r="AK13" s="252" t="str">
        <f t="shared" si="9"/>
        <v/>
      </c>
      <c r="AL13" s="254"/>
      <c r="AM13" s="255"/>
      <c r="AN13" s="251"/>
      <c r="AO13" s="252" t="str">
        <f t="shared" si="10"/>
        <v/>
      </c>
      <c r="AP13" s="253"/>
      <c r="AQ13" s="252" t="str">
        <f t="shared" si="11"/>
        <v/>
      </c>
      <c r="AR13" s="254"/>
      <c r="AS13" s="255"/>
      <c r="AT13" s="251"/>
      <c r="AU13" s="252" t="str">
        <f t="shared" si="12"/>
        <v/>
      </c>
      <c r="AV13" s="253"/>
      <c r="AW13" s="252" t="str">
        <f t="shared" si="13"/>
        <v/>
      </c>
      <c r="AX13" s="254"/>
      <c r="AY13" s="255"/>
      <c r="AZ13" s="22">
        <f t="shared" si="14"/>
        <v>5</v>
      </c>
      <c r="BA13" s="16">
        <v>50</v>
      </c>
      <c r="BB13" s="23">
        <f t="shared" ref="BB13:BB42" si="17">IF(F13+L13+R13+X13+AD13+AJ13+AP13+AV13=0,"",F13+L13+R13+X13+AD13+AJ13+AP13+AV13)</f>
        <v>2</v>
      </c>
      <c r="BC13" s="16">
        <v>20</v>
      </c>
      <c r="BD13" s="23">
        <f t="shared" si="15"/>
        <v>4</v>
      </c>
      <c r="BE13" s="24">
        <f t="shared" si="16"/>
        <v>7</v>
      </c>
      <c r="BF13" s="26" t="s">
        <v>377</v>
      </c>
      <c r="BG13" s="26" t="s">
        <v>378</v>
      </c>
    </row>
    <row r="14" spans="1:59" ht="15.75" customHeight="1" x14ac:dyDescent="0.2">
      <c r="A14" s="94" t="s">
        <v>192</v>
      </c>
      <c r="B14" s="29" t="s">
        <v>15</v>
      </c>
      <c r="C14" s="256" t="s">
        <v>193</v>
      </c>
      <c r="D14" s="251"/>
      <c r="E14" s="252" t="str">
        <f t="shared" ref="E14:E42" si="18">IF(D14*15=0,"",D14*15)</f>
        <v/>
      </c>
      <c r="F14" s="253"/>
      <c r="G14" s="252" t="str">
        <f t="shared" ref="G14:G42" si="19">IF(F14*15=0,"",F14*15)</f>
        <v/>
      </c>
      <c r="H14" s="254"/>
      <c r="I14" s="255"/>
      <c r="J14" s="251">
        <v>1</v>
      </c>
      <c r="K14" s="252">
        <v>14</v>
      </c>
      <c r="L14" s="253"/>
      <c r="M14" s="252" t="str">
        <f t="shared" ref="M14:M42" si="20">IF(L14*15=0,"",L14*15)</f>
        <v/>
      </c>
      <c r="N14" s="254">
        <v>2</v>
      </c>
      <c r="O14" s="255" t="s">
        <v>69</v>
      </c>
      <c r="P14" s="251"/>
      <c r="Q14" s="252" t="str">
        <f t="shared" si="2"/>
        <v/>
      </c>
      <c r="R14" s="253"/>
      <c r="S14" s="252" t="str">
        <f t="shared" si="3"/>
        <v/>
      </c>
      <c r="T14" s="254"/>
      <c r="U14" s="255"/>
      <c r="V14" s="251"/>
      <c r="W14" s="252" t="str">
        <f t="shared" si="4"/>
        <v/>
      </c>
      <c r="X14" s="253"/>
      <c r="Y14" s="252" t="str">
        <f t="shared" si="5"/>
        <v/>
      </c>
      <c r="Z14" s="254"/>
      <c r="AA14" s="255"/>
      <c r="AB14" s="251"/>
      <c r="AC14" s="252" t="str">
        <f t="shared" si="6"/>
        <v/>
      </c>
      <c r="AD14" s="253"/>
      <c r="AE14" s="252" t="str">
        <f t="shared" si="7"/>
        <v/>
      </c>
      <c r="AF14" s="254"/>
      <c r="AG14" s="255"/>
      <c r="AH14" s="251"/>
      <c r="AI14" s="252" t="str">
        <f t="shared" si="8"/>
        <v/>
      </c>
      <c r="AJ14" s="253"/>
      <c r="AK14" s="252" t="str">
        <f t="shared" si="9"/>
        <v/>
      </c>
      <c r="AL14" s="254"/>
      <c r="AM14" s="255"/>
      <c r="AN14" s="251"/>
      <c r="AO14" s="252" t="str">
        <f t="shared" si="10"/>
        <v/>
      </c>
      <c r="AP14" s="253"/>
      <c r="AQ14" s="252" t="str">
        <f t="shared" si="11"/>
        <v/>
      </c>
      <c r="AR14" s="254"/>
      <c r="AS14" s="255"/>
      <c r="AT14" s="251"/>
      <c r="AU14" s="252" t="str">
        <f t="shared" si="12"/>
        <v/>
      </c>
      <c r="AV14" s="253"/>
      <c r="AW14" s="252" t="str">
        <f t="shared" si="13"/>
        <v/>
      </c>
      <c r="AX14" s="254"/>
      <c r="AY14" s="255"/>
      <c r="AZ14" s="22">
        <f t="shared" si="14"/>
        <v>1</v>
      </c>
      <c r="BA14" s="16">
        <f t="shared" ref="BA14:BA42" si="21">IF((D14+J14+P14+V14+AB14+AH14+AN14+AT14)*14=0,"",(D14+J14+P14+V14+AB14+AH14+AN14+AT14)*14)</f>
        <v>14</v>
      </c>
      <c r="BB14" s="23" t="str">
        <f t="shared" si="17"/>
        <v/>
      </c>
      <c r="BC14" s="16" t="str">
        <f t="shared" ref="BC14:BC42" si="22">IF((L14+F14+R14+X14+AD14+AJ14+AP14+AV14)*14=0,"",(L14+F14+R14+X14+AD14+AJ14+AP14+AV14)*14)</f>
        <v/>
      </c>
      <c r="BD14" s="23">
        <f t="shared" si="15"/>
        <v>2</v>
      </c>
      <c r="BE14" s="24">
        <f t="shared" si="16"/>
        <v>1</v>
      </c>
      <c r="BF14" s="26" t="s">
        <v>334</v>
      </c>
      <c r="BG14" s="26" t="s">
        <v>379</v>
      </c>
    </row>
    <row r="15" spans="1:59" ht="15.75" customHeight="1" x14ac:dyDescent="0.2">
      <c r="A15" s="94" t="s">
        <v>239</v>
      </c>
      <c r="B15" s="29" t="s">
        <v>34</v>
      </c>
      <c r="C15" s="258" t="s">
        <v>240</v>
      </c>
      <c r="D15" s="251"/>
      <c r="E15" s="252" t="str">
        <f t="shared" si="18"/>
        <v/>
      </c>
      <c r="F15" s="253"/>
      <c r="G15" s="252" t="str">
        <f t="shared" si="19"/>
        <v/>
      </c>
      <c r="H15" s="254"/>
      <c r="I15" s="255"/>
      <c r="J15" s="251">
        <v>2</v>
      </c>
      <c r="K15" s="252">
        <v>28</v>
      </c>
      <c r="L15" s="253"/>
      <c r="M15" s="252" t="str">
        <f t="shared" si="20"/>
        <v/>
      </c>
      <c r="N15" s="254">
        <v>2</v>
      </c>
      <c r="O15" s="255" t="s">
        <v>69</v>
      </c>
      <c r="P15" s="251"/>
      <c r="Q15" s="252" t="str">
        <f t="shared" si="2"/>
        <v/>
      </c>
      <c r="R15" s="253"/>
      <c r="S15" s="252" t="str">
        <f t="shared" si="3"/>
        <v/>
      </c>
      <c r="T15" s="254"/>
      <c r="U15" s="255"/>
      <c r="V15" s="251"/>
      <c r="W15" s="252" t="str">
        <f t="shared" si="4"/>
        <v/>
      </c>
      <c r="X15" s="253"/>
      <c r="Y15" s="252" t="str">
        <f t="shared" si="5"/>
        <v/>
      </c>
      <c r="Z15" s="254"/>
      <c r="AA15" s="255"/>
      <c r="AB15" s="251"/>
      <c r="AC15" s="252" t="str">
        <f t="shared" si="6"/>
        <v/>
      </c>
      <c r="AD15" s="253"/>
      <c r="AE15" s="252" t="str">
        <f t="shared" si="7"/>
        <v/>
      </c>
      <c r="AF15" s="254"/>
      <c r="AG15" s="255"/>
      <c r="AH15" s="251"/>
      <c r="AI15" s="252" t="str">
        <f t="shared" si="8"/>
        <v/>
      </c>
      <c r="AJ15" s="253"/>
      <c r="AK15" s="252" t="str">
        <f t="shared" si="9"/>
        <v/>
      </c>
      <c r="AL15" s="254"/>
      <c r="AM15" s="255"/>
      <c r="AN15" s="251"/>
      <c r="AO15" s="252" t="str">
        <f t="shared" si="10"/>
        <v/>
      </c>
      <c r="AP15" s="253"/>
      <c r="AQ15" s="252" t="str">
        <f t="shared" si="11"/>
        <v/>
      </c>
      <c r="AR15" s="254"/>
      <c r="AS15" s="255"/>
      <c r="AT15" s="251"/>
      <c r="AU15" s="252" t="str">
        <f t="shared" si="12"/>
        <v/>
      </c>
      <c r="AV15" s="253"/>
      <c r="AW15" s="252" t="str">
        <f t="shared" si="13"/>
        <v/>
      </c>
      <c r="AX15" s="254"/>
      <c r="AY15" s="255"/>
      <c r="AZ15" s="22">
        <f t="shared" si="14"/>
        <v>2</v>
      </c>
      <c r="BA15" s="16">
        <f t="shared" si="21"/>
        <v>28</v>
      </c>
      <c r="BB15" s="23" t="str">
        <f t="shared" si="17"/>
        <v/>
      </c>
      <c r="BC15" s="16" t="str">
        <f t="shared" si="22"/>
        <v/>
      </c>
      <c r="BD15" s="23">
        <f t="shared" si="15"/>
        <v>2</v>
      </c>
      <c r="BE15" s="24">
        <f t="shared" si="16"/>
        <v>2</v>
      </c>
      <c r="BF15" s="26" t="s">
        <v>334</v>
      </c>
      <c r="BG15" s="26" t="s">
        <v>338</v>
      </c>
    </row>
    <row r="16" spans="1:59" ht="15.75" customHeight="1" x14ac:dyDescent="0.2">
      <c r="A16" s="94" t="s">
        <v>194</v>
      </c>
      <c r="B16" s="29" t="s">
        <v>34</v>
      </c>
      <c r="C16" s="95" t="s">
        <v>195</v>
      </c>
      <c r="D16" s="251"/>
      <c r="E16" s="252" t="str">
        <f t="shared" si="18"/>
        <v/>
      </c>
      <c r="F16" s="253"/>
      <c r="G16" s="252" t="str">
        <f t="shared" si="19"/>
        <v/>
      </c>
      <c r="H16" s="254"/>
      <c r="I16" s="255"/>
      <c r="J16" s="251"/>
      <c r="K16" s="252" t="str">
        <f t="shared" ref="K16:K42" si="23">IF(J16*15=0,"",J16*15)</f>
        <v/>
      </c>
      <c r="L16" s="253"/>
      <c r="M16" s="252" t="str">
        <f t="shared" si="20"/>
        <v/>
      </c>
      <c r="N16" s="254"/>
      <c r="O16" s="255"/>
      <c r="P16" s="251"/>
      <c r="Q16" s="252" t="str">
        <f t="shared" si="2"/>
        <v/>
      </c>
      <c r="R16" s="253"/>
      <c r="S16" s="252" t="str">
        <f t="shared" si="3"/>
        <v/>
      </c>
      <c r="T16" s="254"/>
      <c r="U16" s="255"/>
      <c r="V16" s="251"/>
      <c r="W16" s="252" t="str">
        <f t="shared" si="4"/>
        <v/>
      </c>
      <c r="X16" s="253"/>
      <c r="Y16" s="252" t="str">
        <f t="shared" si="5"/>
        <v/>
      </c>
      <c r="Z16" s="254"/>
      <c r="AA16" s="255"/>
      <c r="AB16" s="251"/>
      <c r="AC16" s="252" t="str">
        <f t="shared" si="6"/>
        <v/>
      </c>
      <c r="AD16" s="253"/>
      <c r="AE16" s="252" t="str">
        <f t="shared" si="7"/>
        <v/>
      </c>
      <c r="AF16" s="254"/>
      <c r="AG16" s="255"/>
      <c r="AH16" s="251">
        <v>1</v>
      </c>
      <c r="AI16" s="252">
        <v>14</v>
      </c>
      <c r="AJ16" s="253">
        <v>3</v>
      </c>
      <c r="AK16" s="252">
        <v>42</v>
      </c>
      <c r="AL16" s="254">
        <v>4</v>
      </c>
      <c r="AM16" s="255" t="s">
        <v>89</v>
      </c>
      <c r="AN16" s="251"/>
      <c r="AO16" s="252" t="str">
        <f t="shared" si="10"/>
        <v/>
      </c>
      <c r="AP16" s="253"/>
      <c r="AQ16" s="252" t="str">
        <f t="shared" si="11"/>
        <v/>
      </c>
      <c r="AR16" s="254"/>
      <c r="AS16" s="255"/>
      <c r="AT16" s="251"/>
      <c r="AU16" s="252" t="str">
        <f t="shared" si="12"/>
        <v/>
      </c>
      <c r="AV16" s="253"/>
      <c r="AW16" s="252" t="str">
        <f t="shared" si="13"/>
        <v/>
      </c>
      <c r="AX16" s="254"/>
      <c r="AY16" s="255"/>
      <c r="AZ16" s="22">
        <f t="shared" si="14"/>
        <v>1</v>
      </c>
      <c r="BA16" s="16">
        <f t="shared" si="21"/>
        <v>14</v>
      </c>
      <c r="BB16" s="23">
        <f t="shared" si="17"/>
        <v>3</v>
      </c>
      <c r="BC16" s="16">
        <f t="shared" si="22"/>
        <v>42</v>
      </c>
      <c r="BD16" s="23">
        <f t="shared" si="15"/>
        <v>4</v>
      </c>
      <c r="BE16" s="24">
        <f t="shared" si="16"/>
        <v>4</v>
      </c>
      <c r="BF16" s="26" t="s">
        <v>334</v>
      </c>
      <c r="BG16" s="26" t="s">
        <v>337</v>
      </c>
    </row>
    <row r="17" spans="1:59" ht="15.75" customHeight="1" x14ac:dyDescent="0.2">
      <c r="A17" s="94" t="s">
        <v>196</v>
      </c>
      <c r="B17" s="29" t="s">
        <v>34</v>
      </c>
      <c r="C17" s="95" t="s">
        <v>197</v>
      </c>
      <c r="D17" s="251"/>
      <c r="E17" s="252" t="str">
        <f t="shared" si="18"/>
        <v/>
      </c>
      <c r="F17" s="253"/>
      <c r="G17" s="252" t="str">
        <f t="shared" si="19"/>
        <v/>
      </c>
      <c r="H17" s="254"/>
      <c r="I17" s="255"/>
      <c r="J17" s="251"/>
      <c r="K17" s="252" t="str">
        <f t="shared" si="23"/>
        <v/>
      </c>
      <c r="L17" s="253"/>
      <c r="M17" s="252" t="str">
        <f t="shared" si="20"/>
        <v/>
      </c>
      <c r="N17" s="254"/>
      <c r="O17" s="255"/>
      <c r="P17" s="251"/>
      <c r="Q17" s="252" t="str">
        <f t="shared" si="2"/>
        <v/>
      </c>
      <c r="R17" s="253"/>
      <c r="S17" s="252" t="str">
        <f t="shared" si="3"/>
        <v/>
      </c>
      <c r="T17" s="254"/>
      <c r="U17" s="255"/>
      <c r="V17" s="251"/>
      <c r="W17" s="252" t="str">
        <f t="shared" si="4"/>
        <v/>
      </c>
      <c r="X17" s="253"/>
      <c r="Y17" s="252" t="str">
        <f t="shared" si="5"/>
        <v/>
      </c>
      <c r="Z17" s="254"/>
      <c r="AA17" s="255"/>
      <c r="AB17" s="251"/>
      <c r="AC17" s="252" t="str">
        <f t="shared" si="6"/>
        <v/>
      </c>
      <c r="AD17" s="253"/>
      <c r="AE17" s="252" t="str">
        <f t="shared" si="7"/>
        <v/>
      </c>
      <c r="AF17" s="254"/>
      <c r="AG17" s="255"/>
      <c r="AH17" s="251"/>
      <c r="AI17" s="252" t="str">
        <f t="shared" si="8"/>
        <v/>
      </c>
      <c r="AJ17" s="253"/>
      <c r="AK17" s="252" t="str">
        <f t="shared" si="9"/>
        <v/>
      </c>
      <c r="AL17" s="254"/>
      <c r="AM17" s="255"/>
      <c r="AN17" s="251">
        <v>2</v>
      </c>
      <c r="AO17" s="252">
        <v>28</v>
      </c>
      <c r="AP17" s="253">
        <v>4</v>
      </c>
      <c r="AQ17" s="252">
        <v>56</v>
      </c>
      <c r="AR17" s="254">
        <v>6</v>
      </c>
      <c r="AS17" s="255" t="s">
        <v>89</v>
      </c>
      <c r="AT17" s="251"/>
      <c r="AU17" s="252" t="str">
        <f t="shared" si="12"/>
        <v/>
      </c>
      <c r="AV17" s="253"/>
      <c r="AW17" s="252" t="str">
        <f t="shared" si="13"/>
        <v/>
      </c>
      <c r="AX17" s="254"/>
      <c r="AY17" s="255"/>
      <c r="AZ17" s="22">
        <f t="shared" si="14"/>
        <v>2</v>
      </c>
      <c r="BA17" s="16">
        <f t="shared" si="21"/>
        <v>28</v>
      </c>
      <c r="BB17" s="23">
        <f t="shared" si="17"/>
        <v>4</v>
      </c>
      <c r="BC17" s="16">
        <f t="shared" si="22"/>
        <v>56</v>
      </c>
      <c r="BD17" s="23">
        <f t="shared" si="15"/>
        <v>6</v>
      </c>
      <c r="BE17" s="24">
        <f t="shared" si="16"/>
        <v>6</v>
      </c>
      <c r="BF17" s="26" t="s">
        <v>334</v>
      </c>
      <c r="BG17" s="26" t="s">
        <v>337</v>
      </c>
    </row>
    <row r="18" spans="1:59" ht="15.75" customHeight="1" x14ac:dyDescent="0.2">
      <c r="A18" s="94" t="s">
        <v>198</v>
      </c>
      <c r="B18" s="29" t="s">
        <v>34</v>
      </c>
      <c r="C18" s="95" t="s">
        <v>199</v>
      </c>
      <c r="D18" s="251"/>
      <c r="E18" s="252" t="str">
        <f t="shared" si="18"/>
        <v/>
      </c>
      <c r="F18" s="253"/>
      <c r="G18" s="252" t="str">
        <f t="shared" si="19"/>
        <v/>
      </c>
      <c r="H18" s="254"/>
      <c r="I18" s="255"/>
      <c r="J18" s="251"/>
      <c r="K18" s="252" t="str">
        <f t="shared" si="23"/>
        <v/>
      </c>
      <c r="L18" s="253"/>
      <c r="M18" s="252" t="str">
        <f t="shared" si="20"/>
        <v/>
      </c>
      <c r="N18" s="254"/>
      <c r="O18" s="255"/>
      <c r="P18" s="251"/>
      <c r="Q18" s="252" t="str">
        <f t="shared" si="2"/>
        <v/>
      </c>
      <c r="R18" s="253"/>
      <c r="S18" s="252" t="str">
        <f t="shared" si="3"/>
        <v/>
      </c>
      <c r="T18" s="254"/>
      <c r="U18" s="255"/>
      <c r="V18" s="251"/>
      <c r="W18" s="252" t="str">
        <f t="shared" si="4"/>
        <v/>
      </c>
      <c r="X18" s="253"/>
      <c r="Y18" s="252" t="str">
        <f t="shared" si="5"/>
        <v/>
      </c>
      <c r="Z18" s="254"/>
      <c r="AA18" s="255"/>
      <c r="AB18" s="251"/>
      <c r="AC18" s="252" t="str">
        <f t="shared" si="6"/>
        <v/>
      </c>
      <c r="AD18" s="253"/>
      <c r="AE18" s="252" t="str">
        <f t="shared" si="7"/>
        <v/>
      </c>
      <c r="AF18" s="254"/>
      <c r="AG18" s="255"/>
      <c r="AH18" s="251"/>
      <c r="AI18" s="252" t="str">
        <f t="shared" si="8"/>
        <v/>
      </c>
      <c r="AJ18" s="253"/>
      <c r="AK18" s="252" t="str">
        <f t="shared" si="9"/>
        <v/>
      </c>
      <c r="AL18" s="254"/>
      <c r="AM18" s="255"/>
      <c r="AN18" s="251"/>
      <c r="AO18" s="252" t="str">
        <f t="shared" si="10"/>
        <v/>
      </c>
      <c r="AP18" s="253"/>
      <c r="AQ18" s="252" t="str">
        <f t="shared" si="11"/>
        <v/>
      </c>
      <c r="AR18" s="254"/>
      <c r="AS18" s="255"/>
      <c r="AT18" s="251">
        <v>1</v>
      </c>
      <c r="AU18" s="252">
        <v>10</v>
      </c>
      <c r="AV18" s="253">
        <v>2</v>
      </c>
      <c r="AW18" s="252">
        <v>20</v>
      </c>
      <c r="AX18" s="254">
        <v>3</v>
      </c>
      <c r="AY18" s="255" t="s">
        <v>89</v>
      </c>
      <c r="AZ18" s="22">
        <f t="shared" si="14"/>
        <v>1</v>
      </c>
      <c r="BA18" s="16">
        <v>10</v>
      </c>
      <c r="BB18" s="23">
        <f t="shared" si="17"/>
        <v>2</v>
      </c>
      <c r="BC18" s="16">
        <v>20</v>
      </c>
      <c r="BD18" s="23">
        <f t="shared" si="15"/>
        <v>3</v>
      </c>
      <c r="BE18" s="24">
        <f t="shared" si="16"/>
        <v>3</v>
      </c>
      <c r="BF18" s="26" t="s">
        <v>334</v>
      </c>
      <c r="BG18" s="26" t="s">
        <v>337</v>
      </c>
    </row>
    <row r="19" spans="1:59" ht="15.75" customHeight="1" x14ac:dyDescent="0.2">
      <c r="A19" s="94" t="s">
        <v>210</v>
      </c>
      <c r="B19" s="29" t="s">
        <v>34</v>
      </c>
      <c r="C19" s="256" t="s">
        <v>211</v>
      </c>
      <c r="D19" s="251"/>
      <c r="E19" s="252" t="str">
        <f t="shared" si="18"/>
        <v/>
      </c>
      <c r="F19" s="253"/>
      <c r="G19" s="252" t="str">
        <f t="shared" si="19"/>
        <v/>
      </c>
      <c r="H19" s="254"/>
      <c r="I19" s="255"/>
      <c r="J19" s="251"/>
      <c r="K19" s="252" t="str">
        <f t="shared" si="23"/>
        <v/>
      </c>
      <c r="L19" s="253"/>
      <c r="M19" s="252" t="str">
        <f t="shared" si="20"/>
        <v/>
      </c>
      <c r="N19" s="254"/>
      <c r="O19" s="255"/>
      <c r="P19" s="251"/>
      <c r="Q19" s="252" t="str">
        <f t="shared" si="2"/>
        <v/>
      </c>
      <c r="R19" s="253"/>
      <c r="S19" s="252" t="str">
        <f t="shared" si="3"/>
        <v/>
      </c>
      <c r="T19" s="254"/>
      <c r="U19" s="255"/>
      <c r="V19" s="251"/>
      <c r="W19" s="252" t="str">
        <f t="shared" si="4"/>
        <v/>
      </c>
      <c r="X19" s="253"/>
      <c r="Y19" s="252" t="str">
        <f t="shared" si="5"/>
        <v/>
      </c>
      <c r="Z19" s="254"/>
      <c r="AA19" s="255"/>
      <c r="AB19" s="251"/>
      <c r="AC19" s="252" t="str">
        <f t="shared" si="6"/>
        <v/>
      </c>
      <c r="AD19" s="253"/>
      <c r="AE19" s="252" t="str">
        <f t="shared" si="7"/>
        <v/>
      </c>
      <c r="AF19" s="254"/>
      <c r="AG19" s="255"/>
      <c r="AH19" s="251"/>
      <c r="AI19" s="252" t="str">
        <f t="shared" si="8"/>
        <v/>
      </c>
      <c r="AJ19" s="253"/>
      <c r="AK19" s="252" t="str">
        <f t="shared" si="9"/>
        <v/>
      </c>
      <c r="AL19" s="254"/>
      <c r="AM19" s="255"/>
      <c r="AN19" s="251"/>
      <c r="AO19" s="252" t="str">
        <f t="shared" si="10"/>
        <v/>
      </c>
      <c r="AP19" s="253"/>
      <c r="AQ19" s="252" t="str">
        <f t="shared" si="11"/>
        <v/>
      </c>
      <c r="AR19" s="254"/>
      <c r="AS19" s="255"/>
      <c r="AT19" s="251">
        <v>1</v>
      </c>
      <c r="AU19" s="252">
        <v>10</v>
      </c>
      <c r="AV19" s="253">
        <v>1</v>
      </c>
      <c r="AW19" s="252">
        <v>10</v>
      </c>
      <c r="AX19" s="254">
        <v>2</v>
      </c>
      <c r="AY19" s="255" t="s">
        <v>15</v>
      </c>
      <c r="AZ19" s="22">
        <f t="shared" si="14"/>
        <v>1</v>
      </c>
      <c r="BA19" s="16">
        <v>10</v>
      </c>
      <c r="BB19" s="23">
        <f t="shared" si="17"/>
        <v>1</v>
      </c>
      <c r="BC19" s="16">
        <v>10</v>
      </c>
      <c r="BD19" s="23">
        <f t="shared" si="15"/>
        <v>2</v>
      </c>
      <c r="BE19" s="24">
        <f t="shared" si="16"/>
        <v>2</v>
      </c>
      <c r="BF19" s="26" t="s">
        <v>334</v>
      </c>
      <c r="BG19" s="26" t="s">
        <v>336</v>
      </c>
    </row>
    <row r="20" spans="1:59" ht="15.75" customHeight="1" x14ac:dyDescent="0.2">
      <c r="A20" s="94" t="s">
        <v>208</v>
      </c>
      <c r="B20" s="29" t="s">
        <v>34</v>
      </c>
      <c r="C20" s="256" t="s">
        <v>209</v>
      </c>
      <c r="D20" s="251"/>
      <c r="E20" s="252"/>
      <c r="F20" s="253"/>
      <c r="G20" s="252"/>
      <c r="H20" s="254"/>
      <c r="I20" s="255"/>
      <c r="J20" s="251">
        <v>1</v>
      </c>
      <c r="K20" s="252">
        <v>14</v>
      </c>
      <c r="L20" s="253">
        <v>1</v>
      </c>
      <c r="M20" s="252">
        <v>14</v>
      </c>
      <c r="N20" s="259">
        <v>1</v>
      </c>
      <c r="O20" s="255" t="s">
        <v>69</v>
      </c>
      <c r="P20" s="251"/>
      <c r="Q20" s="252"/>
      <c r="R20" s="253"/>
      <c r="S20" s="252"/>
      <c r="T20" s="254"/>
      <c r="U20" s="255"/>
      <c r="V20" s="251"/>
      <c r="W20" s="252"/>
      <c r="X20" s="253"/>
      <c r="Y20" s="252"/>
      <c r="Z20" s="254"/>
      <c r="AA20" s="255"/>
      <c r="AB20" s="251"/>
      <c r="AC20" s="252"/>
      <c r="AD20" s="253"/>
      <c r="AE20" s="252"/>
      <c r="AF20" s="254"/>
      <c r="AG20" s="255"/>
      <c r="AH20" s="251"/>
      <c r="AI20" s="252"/>
      <c r="AJ20" s="253"/>
      <c r="AK20" s="252"/>
      <c r="AL20" s="254"/>
      <c r="AM20" s="255"/>
      <c r="AN20" s="251"/>
      <c r="AO20" s="252"/>
      <c r="AP20" s="253"/>
      <c r="AQ20" s="252"/>
      <c r="AR20" s="254"/>
      <c r="AS20" s="255"/>
      <c r="AT20" s="251"/>
      <c r="AU20" s="252"/>
      <c r="AV20" s="253"/>
      <c r="AW20" s="252"/>
      <c r="AX20" s="254"/>
      <c r="AY20" s="255"/>
      <c r="AZ20" s="22">
        <f t="shared" ref="AZ20" si="24">IF(D20+J20+P20+V20+AB20+AH20+AN20+AT20=0,"",D20+J20+P20+V20+AB20+AH20+AN20+AT20)</f>
        <v>1</v>
      </c>
      <c r="BA20" s="16">
        <f t="shared" ref="BA20" si="25">IF((D20+J20+P20+V20+AB20+AH20+AN20+AT20)*14=0,"",(D20+J20+P20+V20+AB20+AH20+AN20+AT20)*14)</f>
        <v>14</v>
      </c>
      <c r="BB20" s="23">
        <f t="shared" ref="BB20" si="26">IF(F20+L20+R20+X20+AD20+AJ20+AP20+AV20=0,"",F20+L20+R20+X20+AD20+AJ20+AP20+AV20)</f>
        <v>1</v>
      </c>
      <c r="BC20" s="16">
        <f t="shared" ref="BC20" si="27">IF((L20+F20+R20+X20+AD20+AJ20+AP20+AV20)*14=0,"",(L20+F20+R20+X20+AD20+AJ20+AP20+AV20)*14)</f>
        <v>14</v>
      </c>
      <c r="BD20" s="23">
        <f t="shared" ref="BD20" si="28">IF(N20+H20+T20+Z20+AF20+AL20+AR20+AX20=0,"",N20+H20+T20+Z20+AF20+AL20+AR20+AX20)</f>
        <v>1</v>
      </c>
      <c r="BE20" s="24">
        <f t="shared" ref="BE20" si="29">IF(D20+F20+L20+J20+P20+R20+V20+X20+AB20+AD20+AH20+AJ20+AN20+AP20+AT20+AV20=0,"",D20+F20+L20+J20+P20+R20+V20+X20+AB20+AD20+AH20+AJ20+AN20+AP20+AT20+AV20)</f>
        <v>2</v>
      </c>
      <c r="BF20" s="26" t="s">
        <v>377</v>
      </c>
      <c r="BG20" s="26" t="s">
        <v>381</v>
      </c>
    </row>
    <row r="21" spans="1:59" ht="15.75" customHeight="1" x14ac:dyDescent="0.2">
      <c r="A21" s="703" t="s">
        <v>760</v>
      </c>
      <c r="B21" s="29" t="s">
        <v>34</v>
      </c>
      <c r="C21" s="700" t="s">
        <v>722</v>
      </c>
      <c r="D21" s="251"/>
      <c r="E21" s="252"/>
      <c r="F21" s="253"/>
      <c r="G21" s="252"/>
      <c r="H21" s="254"/>
      <c r="I21" s="255"/>
      <c r="J21" s="251"/>
      <c r="K21" s="252"/>
      <c r="L21" s="253">
        <v>1</v>
      </c>
      <c r="M21" s="252">
        <v>14</v>
      </c>
      <c r="N21" s="259">
        <v>2</v>
      </c>
      <c r="O21" s="255" t="s">
        <v>71</v>
      </c>
      <c r="P21" s="251"/>
      <c r="Q21" s="252"/>
      <c r="R21" s="253"/>
      <c r="S21" s="252"/>
      <c r="T21" s="254"/>
      <c r="U21" s="255"/>
      <c r="V21" s="251"/>
      <c r="W21" s="252"/>
      <c r="X21" s="253"/>
      <c r="Y21" s="252"/>
      <c r="Z21" s="254"/>
      <c r="AA21" s="255"/>
      <c r="AB21" s="251"/>
      <c r="AC21" s="252"/>
      <c r="AD21" s="253"/>
      <c r="AE21" s="252"/>
      <c r="AF21" s="254"/>
      <c r="AG21" s="255"/>
      <c r="AH21" s="251"/>
      <c r="AI21" s="252"/>
      <c r="AJ21" s="253"/>
      <c r="AK21" s="252"/>
      <c r="AL21" s="254"/>
      <c r="AM21" s="255"/>
      <c r="AN21" s="251"/>
      <c r="AO21" s="252"/>
      <c r="AP21" s="253"/>
      <c r="AQ21" s="252"/>
      <c r="AR21" s="254"/>
      <c r="AS21" s="255"/>
      <c r="AT21" s="251"/>
      <c r="AU21" s="252"/>
      <c r="AV21" s="253"/>
      <c r="AW21" s="252"/>
      <c r="AX21" s="254"/>
      <c r="AY21" s="255"/>
      <c r="AZ21" s="22"/>
      <c r="BA21" s="16"/>
      <c r="BB21" s="23">
        <v>1</v>
      </c>
      <c r="BC21" s="16">
        <v>14</v>
      </c>
      <c r="BD21" s="23">
        <v>2</v>
      </c>
      <c r="BE21" s="24">
        <v>1</v>
      </c>
      <c r="BF21" s="26" t="s">
        <v>333</v>
      </c>
      <c r="BG21" s="573" t="s">
        <v>348</v>
      </c>
    </row>
    <row r="22" spans="1:59" ht="15.75" customHeight="1" x14ac:dyDescent="0.2">
      <c r="A22" s="94" t="s">
        <v>241</v>
      </c>
      <c r="B22" s="29" t="s">
        <v>34</v>
      </c>
      <c r="C22" s="256" t="s">
        <v>242</v>
      </c>
      <c r="D22" s="251"/>
      <c r="E22" s="252" t="str">
        <f t="shared" si="18"/>
        <v/>
      </c>
      <c r="F22" s="253"/>
      <c r="G22" s="252" t="str">
        <f t="shared" si="19"/>
        <v/>
      </c>
      <c r="H22" s="254"/>
      <c r="I22" s="255"/>
      <c r="J22" s="251"/>
      <c r="K22" s="252" t="str">
        <f t="shared" si="23"/>
        <v/>
      </c>
      <c r="L22" s="253"/>
      <c r="M22" s="252" t="str">
        <f t="shared" si="20"/>
        <v/>
      </c>
      <c r="N22" s="254"/>
      <c r="O22" s="255"/>
      <c r="P22" s="251"/>
      <c r="Q22" s="252" t="str">
        <f t="shared" si="2"/>
        <v/>
      </c>
      <c r="R22" s="253"/>
      <c r="S22" s="252" t="str">
        <f t="shared" si="3"/>
        <v/>
      </c>
      <c r="T22" s="254"/>
      <c r="U22" s="255"/>
      <c r="V22" s="251"/>
      <c r="W22" s="252" t="str">
        <f t="shared" si="4"/>
        <v/>
      </c>
      <c r="X22" s="253"/>
      <c r="Y22" s="252" t="str">
        <f t="shared" si="5"/>
        <v/>
      </c>
      <c r="Z22" s="254"/>
      <c r="AA22" s="255"/>
      <c r="AB22" s="251">
        <v>1</v>
      </c>
      <c r="AC22" s="252">
        <v>14</v>
      </c>
      <c r="AD22" s="253"/>
      <c r="AE22" s="252" t="str">
        <f t="shared" si="7"/>
        <v/>
      </c>
      <c r="AF22" s="254">
        <v>1</v>
      </c>
      <c r="AG22" s="255" t="s">
        <v>88</v>
      </c>
      <c r="AH22" s="251"/>
      <c r="AI22" s="252" t="str">
        <f t="shared" si="8"/>
        <v/>
      </c>
      <c r="AJ22" s="253"/>
      <c r="AK22" s="252" t="str">
        <f t="shared" si="9"/>
        <v/>
      </c>
      <c r="AL22" s="254"/>
      <c r="AM22" s="255"/>
      <c r="AN22" s="251"/>
      <c r="AO22" s="252" t="str">
        <f t="shared" si="10"/>
        <v/>
      </c>
      <c r="AP22" s="253"/>
      <c r="AQ22" s="252" t="str">
        <f t="shared" si="11"/>
        <v/>
      </c>
      <c r="AR22" s="254"/>
      <c r="AS22" s="255"/>
      <c r="AT22" s="251"/>
      <c r="AU22" s="252" t="str">
        <f t="shared" si="12"/>
        <v/>
      </c>
      <c r="AV22" s="253"/>
      <c r="AW22" s="252" t="str">
        <f t="shared" si="13"/>
        <v/>
      </c>
      <c r="AX22" s="254"/>
      <c r="AY22" s="255"/>
      <c r="AZ22" s="22">
        <f t="shared" si="14"/>
        <v>1</v>
      </c>
      <c r="BA22" s="16">
        <f t="shared" si="21"/>
        <v>14</v>
      </c>
      <c r="BB22" s="23" t="str">
        <f t="shared" si="17"/>
        <v/>
      </c>
      <c r="BC22" s="16" t="str">
        <f t="shared" si="22"/>
        <v/>
      </c>
      <c r="BD22" s="23">
        <f t="shared" si="15"/>
        <v>1</v>
      </c>
      <c r="BE22" s="24">
        <f t="shared" si="16"/>
        <v>1</v>
      </c>
      <c r="BF22" s="26" t="s">
        <v>334</v>
      </c>
      <c r="BG22" s="573" t="s">
        <v>336</v>
      </c>
    </row>
    <row r="23" spans="1:59" s="268" customFormat="1" ht="15.75" customHeight="1" x14ac:dyDescent="0.2">
      <c r="A23" s="94" t="s">
        <v>243</v>
      </c>
      <c r="B23" s="29" t="s">
        <v>34</v>
      </c>
      <c r="C23" s="256" t="s">
        <v>244</v>
      </c>
      <c r="D23" s="251"/>
      <c r="E23" s="252" t="str">
        <f t="shared" si="18"/>
        <v/>
      </c>
      <c r="F23" s="253"/>
      <c r="G23" s="252" t="str">
        <f t="shared" si="19"/>
        <v/>
      </c>
      <c r="H23" s="254"/>
      <c r="I23" s="255"/>
      <c r="J23" s="251"/>
      <c r="K23" s="252" t="str">
        <f t="shared" si="23"/>
        <v/>
      </c>
      <c r="L23" s="253"/>
      <c r="M23" s="252" t="str">
        <f t="shared" si="20"/>
        <v/>
      </c>
      <c r="N23" s="254"/>
      <c r="O23" s="255"/>
      <c r="P23" s="251"/>
      <c r="Q23" s="252" t="str">
        <f t="shared" si="2"/>
        <v/>
      </c>
      <c r="R23" s="253"/>
      <c r="S23" s="252" t="str">
        <f t="shared" si="3"/>
        <v/>
      </c>
      <c r="T23" s="254"/>
      <c r="U23" s="255"/>
      <c r="V23" s="251"/>
      <c r="W23" s="252" t="str">
        <f t="shared" si="4"/>
        <v/>
      </c>
      <c r="X23" s="253"/>
      <c r="Y23" s="252" t="str">
        <f t="shared" si="5"/>
        <v/>
      </c>
      <c r="Z23" s="254"/>
      <c r="AA23" s="255"/>
      <c r="AB23" s="251"/>
      <c r="AC23" s="252" t="str">
        <f t="shared" si="6"/>
        <v/>
      </c>
      <c r="AD23" s="253"/>
      <c r="AE23" s="252" t="str">
        <f t="shared" si="7"/>
        <v/>
      </c>
      <c r="AF23" s="254"/>
      <c r="AG23" s="255"/>
      <c r="AH23" s="251"/>
      <c r="AI23" s="252" t="str">
        <f t="shared" si="8"/>
        <v/>
      </c>
      <c r="AJ23" s="253"/>
      <c r="AK23" s="252" t="str">
        <f t="shared" si="9"/>
        <v/>
      </c>
      <c r="AL23" s="254"/>
      <c r="AM23" s="255"/>
      <c r="AN23" s="18">
        <v>1</v>
      </c>
      <c r="AO23" s="16">
        <v>14</v>
      </c>
      <c r="AP23" s="15">
        <v>1</v>
      </c>
      <c r="AQ23" s="16">
        <v>14</v>
      </c>
      <c r="AR23" s="15">
        <v>2</v>
      </c>
      <c r="AS23" s="19" t="s">
        <v>89</v>
      </c>
      <c r="AT23" s="15"/>
      <c r="AU23" s="16" t="str">
        <f t="shared" si="12"/>
        <v/>
      </c>
      <c r="AV23" s="15"/>
      <c r="AW23" s="16" t="str">
        <f t="shared" si="13"/>
        <v/>
      </c>
      <c r="AX23" s="15"/>
      <c r="AY23" s="15"/>
      <c r="AZ23" s="266">
        <f t="shared" si="14"/>
        <v>1</v>
      </c>
      <c r="BA23" s="16">
        <f t="shared" si="21"/>
        <v>14</v>
      </c>
      <c r="BB23" s="23">
        <f t="shared" si="17"/>
        <v>1</v>
      </c>
      <c r="BC23" s="16">
        <f t="shared" si="22"/>
        <v>14</v>
      </c>
      <c r="BD23" s="23">
        <f t="shared" si="15"/>
        <v>2</v>
      </c>
      <c r="BE23" s="24">
        <f t="shared" si="16"/>
        <v>2</v>
      </c>
      <c r="BF23" s="26" t="s">
        <v>334</v>
      </c>
      <c r="BG23" s="573" t="s">
        <v>337</v>
      </c>
    </row>
    <row r="24" spans="1:59" ht="15.75" customHeight="1" x14ac:dyDescent="0.25">
      <c r="A24" s="94" t="s">
        <v>245</v>
      </c>
      <c r="B24" s="29" t="s">
        <v>34</v>
      </c>
      <c r="C24" s="256" t="s">
        <v>246</v>
      </c>
      <c r="D24" s="251"/>
      <c r="E24" s="252" t="str">
        <f t="shared" si="18"/>
        <v/>
      </c>
      <c r="F24" s="253"/>
      <c r="G24" s="252" t="str">
        <f t="shared" si="19"/>
        <v/>
      </c>
      <c r="H24" s="254"/>
      <c r="I24" s="255"/>
      <c r="J24" s="251"/>
      <c r="K24" s="252" t="str">
        <f t="shared" si="23"/>
        <v/>
      </c>
      <c r="L24" s="253"/>
      <c r="M24" s="252" t="str">
        <f t="shared" si="20"/>
        <v/>
      </c>
      <c r="N24" s="254"/>
      <c r="O24" s="255"/>
      <c r="P24" s="251"/>
      <c r="Q24" s="252" t="str">
        <f t="shared" si="2"/>
        <v/>
      </c>
      <c r="R24" s="253"/>
      <c r="S24" s="252" t="str">
        <f t="shared" si="3"/>
        <v/>
      </c>
      <c r="T24" s="254"/>
      <c r="U24" s="255"/>
      <c r="V24" s="251"/>
      <c r="W24" s="252" t="str">
        <f t="shared" si="4"/>
        <v/>
      </c>
      <c r="X24" s="253"/>
      <c r="Y24" s="252" t="str">
        <f t="shared" si="5"/>
        <v/>
      </c>
      <c r="Z24" s="254"/>
      <c r="AA24" s="255"/>
      <c r="AB24" s="251"/>
      <c r="AC24" s="252" t="str">
        <f t="shared" si="6"/>
        <v/>
      </c>
      <c r="AD24" s="253"/>
      <c r="AE24" s="252" t="str">
        <f t="shared" si="7"/>
        <v/>
      </c>
      <c r="AF24" s="254"/>
      <c r="AG24" s="255"/>
      <c r="AH24" s="251"/>
      <c r="AI24" s="252" t="str">
        <f t="shared" si="8"/>
        <v/>
      </c>
      <c r="AJ24" s="253"/>
      <c r="AK24" s="252" t="str">
        <f t="shared" si="9"/>
        <v/>
      </c>
      <c r="AL24" s="254"/>
      <c r="AM24" s="255"/>
      <c r="AN24" s="18"/>
      <c r="AO24" s="16" t="str">
        <f>IF(AN24*15=0,"",AN24*15)</f>
        <v/>
      </c>
      <c r="AP24" s="15"/>
      <c r="AQ24" s="16" t="str">
        <f>IF(AP24*15=0,"",AP24*15)</f>
        <v/>
      </c>
      <c r="AR24" s="15"/>
      <c r="AS24" s="19"/>
      <c r="AT24" s="15">
        <v>1</v>
      </c>
      <c r="AU24" s="16">
        <v>10</v>
      </c>
      <c r="AV24" s="15">
        <v>4</v>
      </c>
      <c r="AW24" s="16">
        <v>40</v>
      </c>
      <c r="AX24" s="69">
        <v>4</v>
      </c>
      <c r="AY24" s="15" t="s">
        <v>89</v>
      </c>
      <c r="AZ24" s="22">
        <f t="shared" si="14"/>
        <v>1</v>
      </c>
      <c r="BA24" s="16">
        <v>10</v>
      </c>
      <c r="BB24" s="23">
        <f t="shared" si="17"/>
        <v>4</v>
      </c>
      <c r="BC24" s="16">
        <v>40</v>
      </c>
      <c r="BD24" s="23">
        <f t="shared" si="15"/>
        <v>4</v>
      </c>
      <c r="BE24" s="24">
        <f t="shared" si="16"/>
        <v>5</v>
      </c>
      <c r="BF24" s="26" t="s">
        <v>334</v>
      </c>
      <c r="BG24" s="573" t="s">
        <v>337</v>
      </c>
    </row>
    <row r="25" spans="1:59" ht="15.75" customHeight="1" x14ac:dyDescent="0.2">
      <c r="A25" s="94" t="s">
        <v>247</v>
      </c>
      <c r="B25" s="29" t="s">
        <v>34</v>
      </c>
      <c r="C25" s="256" t="s">
        <v>248</v>
      </c>
      <c r="D25" s="251"/>
      <c r="E25" s="252" t="str">
        <f t="shared" si="18"/>
        <v/>
      </c>
      <c r="F25" s="253"/>
      <c r="G25" s="252" t="str">
        <f t="shared" si="19"/>
        <v/>
      </c>
      <c r="H25" s="254"/>
      <c r="I25" s="255"/>
      <c r="J25" s="251"/>
      <c r="K25" s="252" t="str">
        <f t="shared" si="23"/>
        <v/>
      </c>
      <c r="L25" s="253"/>
      <c r="M25" s="252" t="str">
        <f t="shared" si="20"/>
        <v/>
      </c>
      <c r="N25" s="254"/>
      <c r="O25" s="255"/>
      <c r="P25" s="251"/>
      <c r="Q25" s="252" t="str">
        <f t="shared" si="2"/>
        <v/>
      </c>
      <c r="R25" s="253"/>
      <c r="S25" s="252" t="str">
        <f t="shared" si="3"/>
        <v/>
      </c>
      <c r="T25" s="254"/>
      <c r="U25" s="255"/>
      <c r="V25" s="251"/>
      <c r="W25" s="252"/>
      <c r="X25" s="253"/>
      <c r="Y25" s="252" t="str">
        <f t="shared" si="5"/>
        <v/>
      </c>
      <c r="Z25" s="254"/>
      <c r="AA25" s="255"/>
      <c r="AB25" s="18"/>
      <c r="AC25" s="16"/>
      <c r="AD25" s="15"/>
      <c r="AE25" s="16"/>
      <c r="AF25" s="15"/>
      <c r="AG25" s="19"/>
      <c r="AH25" s="18">
        <v>2</v>
      </c>
      <c r="AI25" s="16">
        <v>28</v>
      </c>
      <c r="AJ25" s="15"/>
      <c r="AK25" s="16" t="str">
        <f t="shared" si="9"/>
        <v/>
      </c>
      <c r="AL25" s="15">
        <v>2</v>
      </c>
      <c r="AM25" s="19" t="s">
        <v>15</v>
      </c>
      <c r="AN25" s="251"/>
      <c r="AO25" s="252" t="str">
        <f t="shared" si="10"/>
        <v/>
      </c>
      <c r="AP25" s="253"/>
      <c r="AQ25" s="252" t="str">
        <f t="shared" si="11"/>
        <v/>
      </c>
      <c r="AR25" s="254"/>
      <c r="AS25" s="255"/>
      <c r="AT25" s="251"/>
      <c r="AU25" s="252" t="str">
        <f t="shared" si="12"/>
        <v/>
      </c>
      <c r="AV25" s="253"/>
      <c r="AW25" s="252" t="str">
        <f t="shared" si="13"/>
        <v/>
      </c>
      <c r="AX25" s="254"/>
      <c r="AY25" s="255"/>
      <c r="AZ25" s="22">
        <f t="shared" si="14"/>
        <v>2</v>
      </c>
      <c r="BA25" s="16">
        <f t="shared" si="21"/>
        <v>28</v>
      </c>
      <c r="BB25" s="23" t="str">
        <f t="shared" si="17"/>
        <v/>
      </c>
      <c r="BC25" s="16" t="str">
        <f t="shared" si="22"/>
        <v/>
      </c>
      <c r="BD25" s="23">
        <f t="shared" si="15"/>
        <v>2</v>
      </c>
      <c r="BE25" s="24">
        <f t="shared" si="16"/>
        <v>2</v>
      </c>
      <c r="BF25" s="26" t="s">
        <v>334</v>
      </c>
      <c r="BG25" s="573" t="s">
        <v>335</v>
      </c>
    </row>
    <row r="26" spans="1:59" ht="15.75" customHeight="1" x14ac:dyDescent="0.2">
      <c r="A26" s="94" t="s">
        <v>249</v>
      </c>
      <c r="B26" s="29" t="s">
        <v>34</v>
      </c>
      <c r="C26" s="256" t="s">
        <v>250</v>
      </c>
      <c r="D26" s="251"/>
      <c r="E26" s="252" t="str">
        <f t="shared" si="18"/>
        <v/>
      </c>
      <c r="F26" s="253"/>
      <c r="G26" s="252" t="str">
        <f t="shared" si="19"/>
        <v/>
      </c>
      <c r="H26" s="254"/>
      <c r="I26" s="255"/>
      <c r="J26" s="251"/>
      <c r="K26" s="252" t="str">
        <f t="shared" si="23"/>
        <v/>
      </c>
      <c r="L26" s="253"/>
      <c r="M26" s="252" t="str">
        <f t="shared" si="20"/>
        <v/>
      </c>
      <c r="N26" s="254"/>
      <c r="O26" s="255"/>
      <c r="P26" s="251"/>
      <c r="Q26" s="252" t="str">
        <f t="shared" si="2"/>
        <v/>
      </c>
      <c r="R26" s="253"/>
      <c r="S26" s="252" t="str">
        <f t="shared" si="3"/>
        <v/>
      </c>
      <c r="T26" s="254"/>
      <c r="U26" s="255"/>
      <c r="V26" s="251"/>
      <c r="W26" s="252" t="str">
        <f t="shared" si="4"/>
        <v/>
      </c>
      <c r="X26" s="253"/>
      <c r="Y26" s="252" t="str">
        <f t="shared" si="5"/>
        <v/>
      </c>
      <c r="Z26" s="254"/>
      <c r="AA26" s="255"/>
      <c r="AB26" s="18"/>
      <c r="AC26" s="16" t="str">
        <f>IF(AB26*15=0,"",AB26*15)</f>
        <v/>
      </c>
      <c r="AD26" s="15"/>
      <c r="AE26" s="16"/>
      <c r="AF26" s="15"/>
      <c r="AG26" s="19"/>
      <c r="AH26" s="15"/>
      <c r="AI26" s="16"/>
      <c r="AJ26" s="15"/>
      <c r="AK26" s="16"/>
      <c r="AL26" s="15"/>
      <c r="AM26" s="15"/>
      <c r="AN26" s="15"/>
      <c r="AO26" s="16" t="str">
        <f>IF(AN26*15=0,"",AN26*15)</f>
        <v/>
      </c>
      <c r="AP26" s="15">
        <v>2</v>
      </c>
      <c r="AQ26" s="16">
        <v>28</v>
      </c>
      <c r="AR26" s="15">
        <v>2</v>
      </c>
      <c r="AS26" s="15" t="s">
        <v>71</v>
      </c>
      <c r="AT26" s="251"/>
      <c r="AU26" s="252" t="str">
        <f t="shared" si="12"/>
        <v/>
      </c>
      <c r="AV26" s="253"/>
      <c r="AW26" s="252" t="str">
        <f t="shared" si="13"/>
        <v/>
      </c>
      <c r="AX26" s="254"/>
      <c r="AY26" s="255"/>
      <c r="AZ26" s="22" t="str">
        <f t="shared" si="14"/>
        <v/>
      </c>
      <c r="BA26" s="16" t="str">
        <f t="shared" si="21"/>
        <v/>
      </c>
      <c r="BB26" s="23">
        <f t="shared" si="17"/>
        <v>2</v>
      </c>
      <c r="BC26" s="16">
        <f t="shared" si="22"/>
        <v>28</v>
      </c>
      <c r="BD26" s="23">
        <f t="shared" si="15"/>
        <v>2</v>
      </c>
      <c r="BE26" s="24">
        <f t="shared" si="16"/>
        <v>2</v>
      </c>
      <c r="BF26" s="26" t="s">
        <v>334</v>
      </c>
      <c r="BG26" s="573" t="s">
        <v>335</v>
      </c>
    </row>
    <row r="27" spans="1:59" x14ac:dyDescent="0.2">
      <c r="A27" s="94" t="s">
        <v>460</v>
      </c>
      <c r="B27" s="29" t="s">
        <v>34</v>
      </c>
      <c r="C27" s="256" t="s">
        <v>251</v>
      </c>
      <c r="D27" s="251"/>
      <c r="E27" s="252" t="str">
        <f t="shared" si="18"/>
        <v/>
      </c>
      <c r="F27" s="253"/>
      <c r="G27" s="252" t="str">
        <f t="shared" si="19"/>
        <v/>
      </c>
      <c r="H27" s="254"/>
      <c r="I27" s="255"/>
      <c r="J27" s="251"/>
      <c r="K27" s="252"/>
      <c r="L27" s="253"/>
      <c r="M27" s="252" t="str">
        <f t="shared" si="20"/>
        <v/>
      </c>
      <c r="N27" s="254"/>
      <c r="O27" s="255"/>
      <c r="P27" s="18">
        <v>2</v>
      </c>
      <c r="Q27" s="16">
        <v>28</v>
      </c>
      <c r="R27" s="15"/>
      <c r="S27" s="16" t="str">
        <f>IF(R27*15=0,"",R27*15)</f>
        <v/>
      </c>
      <c r="T27" s="15">
        <v>3</v>
      </c>
      <c r="U27" s="19" t="s">
        <v>15</v>
      </c>
      <c r="V27" s="18"/>
      <c r="W27" s="16"/>
      <c r="X27" s="15"/>
      <c r="Y27" s="16" t="str">
        <f>IF(X27*15=0,"",X27*15)</f>
        <v/>
      </c>
      <c r="Z27" s="15"/>
      <c r="AA27" s="19"/>
      <c r="AB27" s="18"/>
      <c r="AC27" s="16" t="str">
        <f>IF(AB27*15=0,"",AB27*15)</f>
        <v/>
      </c>
      <c r="AD27" s="15"/>
      <c r="AE27" s="16" t="str">
        <f>IF(AD27*15=0,"",AD27*15)</f>
        <v/>
      </c>
      <c r="AF27" s="15"/>
      <c r="AG27" s="19"/>
      <c r="AH27" s="251"/>
      <c r="AI27" s="252" t="str">
        <f t="shared" si="8"/>
        <v/>
      </c>
      <c r="AJ27" s="253"/>
      <c r="AK27" s="252" t="str">
        <f t="shared" si="9"/>
        <v/>
      </c>
      <c r="AL27" s="254"/>
      <c r="AM27" s="255"/>
      <c r="AN27" s="251"/>
      <c r="AO27" s="252" t="str">
        <f t="shared" si="10"/>
        <v/>
      </c>
      <c r="AP27" s="253"/>
      <c r="AQ27" s="252" t="str">
        <f t="shared" si="11"/>
        <v/>
      </c>
      <c r="AR27" s="254"/>
      <c r="AS27" s="255"/>
      <c r="AT27" s="251"/>
      <c r="AU27" s="252" t="str">
        <f t="shared" si="12"/>
        <v/>
      </c>
      <c r="AV27" s="253"/>
      <c r="AW27" s="252" t="str">
        <f t="shared" si="13"/>
        <v/>
      </c>
      <c r="AX27" s="254"/>
      <c r="AY27" s="255"/>
      <c r="AZ27" s="270">
        <f t="shared" si="14"/>
        <v>2</v>
      </c>
      <c r="BA27" s="115">
        <f t="shared" si="21"/>
        <v>28</v>
      </c>
      <c r="BB27" s="271" t="str">
        <f t="shared" si="17"/>
        <v/>
      </c>
      <c r="BC27" s="115" t="str">
        <f t="shared" si="22"/>
        <v/>
      </c>
      <c r="BD27" s="271">
        <f t="shared" si="15"/>
        <v>3</v>
      </c>
      <c r="BE27" s="24">
        <f t="shared" si="16"/>
        <v>2</v>
      </c>
      <c r="BF27" s="26" t="s">
        <v>377</v>
      </c>
      <c r="BG27" s="573" t="s">
        <v>385</v>
      </c>
    </row>
    <row r="28" spans="1:59" x14ac:dyDescent="0.2">
      <c r="A28" s="94" t="s">
        <v>458</v>
      </c>
      <c r="B28" s="29" t="s">
        <v>34</v>
      </c>
      <c r="C28" s="256" t="s">
        <v>252</v>
      </c>
      <c r="D28" s="251"/>
      <c r="E28" s="252" t="str">
        <f t="shared" si="18"/>
        <v/>
      </c>
      <c r="F28" s="253"/>
      <c r="G28" s="252" t="str">
        <f t="shared" si="19"/>
        <v/>
      </c>
      <c r="H28" s="254"/>
      <c r="I28" s="255"/>
      <c r="J28" s="251"/>
      <c r="K28" s="252" t="str">
        <f t="shared" si="23"/>
        <v/>
      </c>
      <c r="L28" s="253"/>
      <c r="M28" s="252" t="str">
        <f t="shared" si="20"/>
        <v/>
      </c>
      <c r="N28" s="254"/>
      <c r="O28" s="255"/>
      <c r="P28" s="18"/>
      <c r="Q28" s="16"/>
      <c r="R28" s="15"/>
      <c r="S28" s="16" t="str">
        <f t="shared" ref="S28:S29" si="30">IF(R28*15=0,"",R28*15)</f>
        <v/>
      </c>
      <c r="T28" s="15"/>
      <c r="U28" s="19"/>
      <c r="V28" s="18">
        <v>2</v>
      </c>
      <c r="W28" s="16">
        <v>28</v>
      </c>
      <c r="X28" s="15"/>
      <c r="Y28" s="16" t="str">
        <f t="shared" ref="Y28" si="31">IF(X28*15=0,"",X28*15)</f>
        <v/>
      </c>
      <c r="Z28" s="15">
        <v>3</v>
      </c>
      <c r="AA28" s="19" t="s">
        <v>15</v>
      </c>
      <c r="AB28" s="18"/>
      <c r="AC28" s="16" t="str">
        <f t="shared" ref="AC28:AC29" si="32">IF(AB28*15=0,"",AB28*15)</f>
        <v/>
      </c>
      <c r="AD28" s="15"/>
      <c r="AE28" s="16" t="str">
        <f t="shared" ref="AE28" si="33">IF(AD28*15=0,"",AD28*15)</f>
        <v/>
      </c>
      <c r="AF28" s="15"/>
      <c r="AG28" s="19"/>
      <c r="AH28" s="251"/>
      <c r="AI28" s="252" t="str">
        <f t="shared" si="8"/>
        <v/>
      </c>
      <c r="AJ28" s="253"/>
      <c r="AK28" s="252" t="str">
        <f t="shared" si="9"/>
        <v/>
      </c>
      <c r="AL28" s="254"/>
      <c r="AM28" s="255"/>
      <c r="AN28" s="251"/>
      <c r="AO28" s="252" t="str">
        <f t="shared" si="10"/>
        <v/>
      </c>
      <c r="AP28" s="253"/>
      <c r="AQ28" s="252" t="str">
        <f t="shared" si="11"/>
        <v/>
      </c>
      <c r="AR28" s="254"/>
      <c r="AS28" s="255"/>
      <c r="AT28" s="251"/>
      <c r="AU28" s="252" t="str">
        <f t="shared" si="12"/>
        <v/>
      </c>
      <c r="AV28" s="253"/>
      <c r="AW28" s="252" t="str">
        <f t="shared" si="13"/>
        <v/>
      </c>
      <c r="AX28" s="254"/>
      <c r="AY28" s="255"/>
      <c r="AZ28" s="270">
        <f t="shared" si="14"/>
        <v>2</v>
      </c>
      <c r="BA28" s="115">
        <f t="shared" si="21"/>
        <v>28</v>
      </c>
      <c r="BB28" s="271" t="str">
        <f t="shared" si="17"/>
        <v/>
      </c>
      <c r="BC28" s="115" t="str">
        <f t="shared" si="22"/>
        <v/>
      </c>
      <c r="BD28" s="271">
        <f t="shared" si="15"/>
        <v>3</v>
      </c>
      <c r="BE28" s="24">
        <f t="shared" si="16"/>
        <v>2</v>
      </c>
      <c r="BF28" s="26" t="s">
        <v>459</v>
      </c>
      <c r="BG28" s="573" t="s">
        <v>457</v>
      </c>
    </row>
    <row r="29" spans="1:59" ht="15.75" customHeight="1" x14ac:dyDescent="0.2">
      <c r="A29" s="94" t="s">
        <v>253</v>
      </c>
      <c r="B29" s="29" t="s">
        <v>34</v>
      </c>
      <c r="C29" s="376" t="s">
        <v>254</v>
      </c>
      <c r="D29" s="251"/>
      <c r="E29" s="252" t="str">
        <f t="shared" si="18"/>
        <v/>
      </c>
      <c r="F29" s="253"/>
      <c r="G29" s="252" t="str">
        <f t="shared" si="19"/>
        <v/>
      </c>
      <c r="H29" s="254"/>
      <c r="I29" s="255"/>
      <c r="J29" s="251"/>
      <c r="K29" s="252" t="str">
        <f t="shared" si="23"/>
        <v/>
      </c>
      <c r="L29" s="253"/>
      <c r="M29" s="252" t="str">
        <f t="shared" si="20"/>
        <v/>
      </c>
      <c r="N29" s="254"/>
      <c r="O29" s="255"/>
      <c r="P29" s="18"/>
      <c r="Q29" s="16" t="str">
        <f t="shared" ref="Q29" si="34">IF(P29*15=0,"",P29*15)</f>
        <v/>
      </c>
      <c r="R29" s="15"/>
      <c r="S29" s="16" t="str">
        <f t="shared" si="30"/>
        <v/>
      </c>
      <c r="T29" s="15"/>
      <c r="U29" s="19"/>
      <c r="V29" s="18"/>
      <c r="W29" s="16" t="str">
        <f t="shared" ref="W29:W30" si="35">IF(V29*15=0,"",V29*15)</f>
        <v/>
      </c>
      <c r="X29" s="15"/>
      <c r="Y29" s="16"/>
      <c r="Z29" s="15"/>
      <c r="AA29" s="19"/>
      <c r="AB29" s="18"/>
      <c r="AC29" s="16" t="str">
        <f t="shared" si="32"/>
        <v/>
      </c>
      <c r="AD29" s="15">
        <v>1</v>
      </c>
      <c r="AE29" s="16">
        <v>14</v>
      </c>
      <c r="AF29" s="15">
        <v>1</v>
      </c>
      <c r="AG29" s="196" t="s">
        <v>71</v>
      </c>
      <c r="AH29" s="251"/>
      <c r="AI29" s="252" t="str">
        <f t="shared" si="8"/>
        <v/>
      </c>
      <c r="AJ29" s="253"/>
      <c r="AK29" s="252" t="str">
        <f t="shared" si="9"/>
        <v/>
      </c>
      <c r="AL29" s="254"/>
      <c r="AM29" s="255"/>
      <c r="AN29" s="251"/>
      <c r="AO29" s="252" t="str">
        <f t="shared" si="10"/>
        <v/>
      </c>
      <c r="AP29" s="253"/>
      <c r="AQ29" s="252" t="str">
        <f t="shared" si="11"/>
        <v/>
      </c>
      <c r="AR29" s="254"/>
      <c r="AS29" s="255"/>
      <c r="AT29" s="251"/>
      <c r="AU29" s="252" t="str">
        <f t="shared" si="12"/>
        <v/>
      </c>
      <c r="AV29" s="253"/>
      <c r="AW29" s="252" t="str">
        <f t="shared" si="13"/>
        <v/>
      </c>
      <c r="AX29" s="254"/>
      <c r="AY29" s="255"/>
      <c r="AZ29" s="22" t="str">
        <f t="shared" si="14"/>
        <v/>
      </c>
      <c r="BA29" s="16" t="str">
        <f t="shared" si="21"/>
        <v/>
      </c>
      <c r="BB29" s="23">
        <f t="shared" si="17"/>
        <v>1</v>
      </c>
      <c r="BC29" s="16">
        <f t="shared" si="22"/>
        <v>14</v>
      </c>
      <c r="BD29" s="23">
        <f t="shared" si="15"/>
        <v>1</v>
      </c>
      <c r="BE29" s="24">
        <f t="shared" si="16"/>
        <v>1</v>
      </c>
      <c r="BF29" s="26" t="s">
        <v>384</v>
      </c>
      <c r="BG29" s="573" t="s">
        <v>385</v>
      </c>
    </row>
    <row r="30" spans="1:59" ht="15.75" customHeight="1" x14ac:dyDescent="0.25">
      <c r="A30" s="94" t="s">
        <v>463</v>
      </c>
      <c r="B30" s="29" t="s">
        <v>34</v>
      </c>
      <c r="C30" s="258" t="s">
        <v>255</v>
      </c>
      <c r="D30" s="251"/>
      <c r="E30" s="252" t="str">
        <f t="shared" si="18"/>
        <v/>
      </c>
      <c r="F30" s="253"/>
      <c r="G30" s="252" t="str">
        <f t="shared" si="19"/>
        <v/>
      </c>
      <c r="H30" s="254"/>
      <c r="I30" s="255"/>
      <c r="J30" s="251"/>
      <c r="K30" s="252" t="str">
        <f t="shared" si="23"/>
        <v/>
      </c>
      <c r="L30" s="253"/>
      <c r="M30" s="252" t="str">
        <f t="shared" si="20"/>
        <v/>
      </c>
      <c r="N30" s="254"/>
      <c r="O30" s="255"/>
      <c r="P30" s="251"/>
      <c r="Q30" s="252" t="str">
        <f t="shared" si="2"/>
        <v/>
      </c>
      <c r="R30" s="253"/>
      <c r="S30" s="252"/>
      <c r="T30" s="254"/>
      <c r="U30" s="255"/>
      <c r="V30" s="251"/>
      <c r="W30" s="252" t="str">
        <f t="shared" si="35"/>
        <v/>
      </c>
      <c r="X30" s="253">
        <v>1</v>
      </c>
      <c r="Y30" s="252">
        <v>14</v>
      </c>
      <c r="Z30" s="254">
        <v>1</v>
      </c>
      <c r="AA30" s="255" t="s">
        <v>71</v>
      </c>
      <c r="AB30" s="251"/>
      <c r="AC30" s="252"/>
      <c r="AD30" s="451"/>
      <c r="AE30" s="452"/>
      <c r="AF30" s="453"/>
      <c r="AG30" s="461"/>
      <c r="AH30" s="251"/>
      <c r="AI30" s="252" t="str">
        <f t="shared" si="8"/>
        <v/>
      </c>
      <c r="AJ30" s="253"/>
      <c r="AK30" s="252" t="str">
        <f t="shared" si="9"/>
        <v/>
      </c>
      <c r="AL30" s="254"/>
      <c r="AM30" s="255"/>
      <c r="AN30" s="251"/>
      <c r="AO30" s="252" t="str">
        <f t="shared" si="10"/>
        <v/>
      </c>
      <c r="AP30" s="253"/>
      <c r="AQ30" s="252" t="str">
        <f t="shared" si="11"/>
        <v/>
      </c>
      <c r="AR30" s="254"/>
      <c r="AS30" s="255"/>
      <c r="AT30" s="251"/>
      <c r="AU30" s="252" t="str">
        <f t="shared" si="12"/>
        <v/>
      </c>
      <c r="AV30" s="253"/>
      <c r="AW30" s="252" t="str">
        <f t="shared" si="13"/>
        <v/>
      </c>
      <c r="AX30" s="254"/>
      <c r="AY30" s="255"/>
      <c r="AZ30" s="22" t="str">
        <f t="shared" si="14"/>
        <v/>
      </c>
      <c r="BA30" s="16" t="str">
        <f t="shared" si="21"/>
        <v/>
      </c>
      <c r="BB30" s="23">
        <f t="shared" si="17"/>
        <v>1</v>
      </c>
      <c r="BC30" s="16">
        <f t="shared" si="22"/>
        <v>14</v>
      </c>
      <c r="BD30" s="23">
        <f t="shared" si="15"/>
        <v>1</v>
      </c>
      <c r="BE30" s="24">
        <f t="shared" si="16"/>
        <v>1</v>
      </c>
      <c r="BF30" s="26" t="s">
        <v>334</v>
      </c>
      <c r="BG30" s="573" t="s">
        <v>336</v>
      </c>
    </row>
    <row r="31" spans="1:59" ht="15.75" customHeight="1" x14ac:dyDescent="0.25">
      <c r="A31" s="94" t="s">
        <v>256</v>
      </c>
      <c r="B31" s="29" t="s">
        <v>34</v>
      </c>
      <c r="C31" s="258" t="s">
        <v>257</v>
      </c>
      <c r="D31" s="251"/>
      <c r="E31" s="252" t="str">
        <f t="shared" si="18"/>
        <v/>
      </c>
      <c r="F31" s="253"/>
      <c r="G31" s="252" t="str">
        <f t="shared" si="19"/>
        <v/>
      </c>
      <c r="H31" s="254"/>
      <c r="I31" s="255"/>
      <c r="J31" s="251"/>
      <c r="K31" s="252" t="str">
        <f t="shared" si="23"/>
        <v/>
      </c>
      <c r="L31" s="253"/>
      <c r="M31" s="252" t="str">
        <f t="shared" si="20"/>
        <v/>
      </c>
      <c r="N31" s="254"/>
      <c r="O31" s="255"/>
      <c r="P31" s="251"/>
      <c r="Q31" s="252" t="str">
        <f t="shared" si="2"/>
        <v/>
      </c>
      <c r="R31" s="253"/>
      <c r="S31" s="252" t="str">
        <f t="shared" si="3"/>
        <v/>
      </c>
      <c r="T31" s="254"/>
      <c r="U31" s="255"/>
      <c r="V31" s="251"/>
      <c r="W31" s="252" t="str">
        <f t="shared" si="4"/>
        <v/>
      </c>
      <c r="X31" s="253"/>
      <c r="Y31" s="252"/>
      <c r="Z31" s="254"/>
      <c r="AA31" s="255"/>
      <c r="AB31" s="251"/>
      <c r="AC31" s="252" t="str">
        <f t="shared" ref="AC31" si="36">IF(AB31*15=0,"",AB31*15)</f>
        <v/>
      </c>
      <c r="AD31" s="253">
        <v>1</v>
      </c>
      <c r="AE31" s="252">
        <v>14</v>
      </c>
      <c r="AF31" s="254">
        <v>1</v>
      </c>
      <c r="AG31" s="255" t="s">
        <v>71</v>
      </c>
      <c r="AH31" s="251"/>
      <c r="AI31" s="252"/>
      <c r="AJ31" s="451"/>
      <c r="AK31" s="452"/>
      <c r="AL31" s="453"/>
      <c r="AM31" s="461"/>
      <c r="AN31" s="251"/>
      <c r="AO31" s="252" t="str">
        <f t="shared" si="10"/>
        <v/>
      </c>
      <c r="AP31" s="253"/>
      <c r="AQ31" s="252" t="str">
        <f t="shared" si="11"/>
        <v/>
      </c>
      <c r="AR31" s="254"/>
      <c r="AS31" s="255"/>
      <c r="AT31" s="251"/>
      <c r="AU31" s="252" t="str">
        <f t="shared" si="12"/>
        <v/>
      </c>
      <c r="AV31" s="253"/>
      <c r="AW31" s="252" t="str">
        <f t="shared" si="13"/>
        <v/>
      </c>
      <c r="AX31" s="254"/>
      <c r="AY31" s="255"/>
      <c r="AZ31" s="22" t="str">
        <f t="shared" si="14"/>
        <v/>
      </c>
      <c r="BA31" s="16" t="str">
        <f t="shared" si="21"/>
        <v/>
      </c>
      <c r="BB31" s="23">
        <f t="shared" si="17"/>
        <v>1</v>
      </c>
      <c r="BC31" s="16">
        <f t="shared" si="22"/>
        <v>14</v>
      </c>
      <c r="BD31" s="23">
        <f t="shared" si="15"/>
        <v>1</v>
      </c>
      <c r="BE31" s="24">
        <f t="shared" si="16"/>
        <v>1</v>
      </c>
      <c r="BF31" s="26" t="s">
        <v>334</v>
      </c>
      <c r="BG31" s="573" t="s">
        <v>336</v>
      </c>
    </row>
    <row r="32" spans="1:59" ht="15.75" customHeight="1" x14ac:dyDescent="0.2">
      <c r="A32" s="94" t="s">
        <v>462</v>
      </c>
      <c r="B32" s="29" t="s">
        <v>34</v>
      </c>
      <c r="C32" s="258" t="s">
        <v>258</v>
      </c>
      <c r="D32" s="251"/>
      <c r="E32" s="252" t="str">
        <f t="shared" si="18"/>
        <v/>
      </c>
      <c r="F32" s="253"/>
      <c r="G32" s="252" t="str">
        <f t="shared" si="19"/>
        <v/>
      </c>
      <c r="H32" s="254"/>
      <c r="I32" s="255"/>
      <c r="J32" s="251"/>
      <c r="K32" s="252" t="str">
        <f t="shared" si="23"/>
        <v/>
      </c>
      <c r="L32" s="253"/>
      <c r="M32" s="252" t="str">
        <f t="shared" si="20"/>
        <v/>
      </c>
      <c r="N32" s="254"/>
      <c r="O32" s="255"/>
      <c r="P32" s="251"/>
      <c r="Q32" s="252" t="str">
        <f t="shared" si="2"/>
        <v/>
      </c>
      <c r="R32" s="253"/>
      <c r="S32" s="252" t="str">
        <f t="shared" si="3"/>
        <v/>
      </c>
      <c r="T32" s="254"/>
      <c r="U32" s="255"/>
      <c r="V32" s="251"/>
      <c r="W32" s="252" t="str">
        <f t="shared" si="4"/>
        <v/>
      </c>
      <c r="X32" s="253"/>
      <c r="Y32" s="252" t="str">
        <f t="shared" si="5"/>
        <v/>
      </c>
      <c r="Z32" s="254"/>
      <c r="AA32" s="255"/>
      <c r="AB32" s="251"/>
      <c r="AC32" s="252" t="str">
        <f t="shared" si="6"/>
        <v/>
      </c>
      <c r="AD32" s="253"/>
      <c r="AE32" s="252" t="str">
        <f t="shared" si="7"/>
        <v/>
      </c>
      <c r="AF32" s="254"/>
      <c r="AG32" s="255"/>
      <c r="AH32" s="251"/>
      <c r="AI32" s="252" t="str">
        <f t="shared" si="8"/>
        <v/>
      </c>
      <c r="AJ32" s="253"/>
      <c r="AK32" s="252" t="str">
        <f t="shared" si="9"/>
        <v/>
      </c>
      <c r="AL32" s="254"/>
      <c r="AM32" s="255"/>
      <c r="AN32" s="251"/>
      <c r="AO32" s="252" t="str">
        <f t="shared" si="10"/>
        <v/>
      </c>
      <c r="AP32" s="253">
        <v>1</v>
      </c>
      <c r="AQ32" s="252">
        <v>14</v>
      </c>
      <c r="AR32" s="254">
        <v>1</v>
      </c>
      <c r="AS32" s="255" t="s">
        <v>71</v>
      </c>
      <c r="AT32" s="251"/>
      <c r="AU32" s="252" t="str">
        <f t="shared" si="12"/>
        <v/>
      </c>
      <c r="AV32" s="253"/>
      <c r="AW32" s="252" t="str">
        <f t="shared" si="13"/>
        <v/>
      </c>
      <c r="AX32" s="254"/>
      <c r="AY32" s="255"/>
      <c r="AZ32" s="22" t="str">
        <f t="shared" si="14"/>
        <v/>
      </c>
      <c r="BA32" s="16" t="str">
        <f t="shared" si="21"/>
        <v/>
      </c>
      <c r="BB32" s="23">
        <f t="shared" si="17"/>
        <v>1</v>
      </c>
      <c r="BC32" s="16">
        <f t="shared" si="22"/>
        <v>14</v>
      </c>
      <c r="BD32" s="23">
        <f t="shared" si="15"/>
        <v>1</v>
      </c>
      <c r="BE32" s="24">
        <f t="shared" si="16"/>
        <v>1</v>
      </c>
      <c r="BF32" s="26" t="s">
        <v>334</v>
      </c>
      <c r="BG32" s="573" t="s">
        <v>379</v>
      </c>
    </row>
    <row r="33" spans="1:59" ht="15.75" customHeight="1" x14ac:dyDescent="0.2">
      <c r="A33" s="94" t="s">
        <v>259</v>
      </c>
      <c r="B33" s="29" t="s">
        <v>34</v>
      </c>
      <c r="C33" s="258" t="s">
        <v>260</v>
      </c>
      <c r="D33" s="251"/>
      <c r="E33" s="252" t="str">
        <f t="shared" si="18"/>
        <v/>
      </c>
      <c r="F33" s="253"/>
      <c r="G33" s="252" t="str">
        <f t="shared" si="19"/>
        <v/>
      </c>
      <c r="H33" s="254"/>
      <c r="I33" s="255"/>
      <c r="J33" s="251"/>
      <c r="K33" s="252" t="str">
        <f t="shared" si="23"/>
        <v/>
      </c>
      <c r="L33" s="253"/>
      <c r="M33" s="252" t="str">
        <f t="shared" si="20"/>
        <v/>
      </c>
      <c r="N33" s="254"/>
      <c r="O33" s="255"/>
      <c r="P33" s="251"/>
      <c r="Q33" s="252" t="str">
        <f t="shared" si="2"/>
        <v/>
      </c>
      <c r="R33" s="253"/>
      <c r="S33" s="252" t="str">
        <f t="shared" si="3"/>
        <v/>
      </c>
      <c r="T33" s="254"/>
      <c r="U33" s="255"/>
      <c r="V33" s="251"/>
      <c r="W33" s="252" t="str">
        <f t="shared" si="4"/>
        <v/>
      </c>
      <c r="X33" s="253"/>
      <c r="Y33" s="252" t="str">
        <f t="shared" si="5"/>
        <v/>
      </c>
      <c r="Z33" s="254"/>
      <c r="AA33" s="255"/>
      <c r="AB33" s="251"/>
      <c r="AC33" s="252" t="str">
        <f t="shared" si="6"/>
        <v/>
      </c>
      <c r="AD33" s="253"/>
      <c r="AE33" s="252" t="str">
        <f t="shared" si="7"/>
        <v/>
      </c>
      <c r="AF33" s="254"/>
      <c r="AG33" s="255"/>
      <c r="AH33" s="251"/>
      <c r="AI33" s="252" t="str">
        <f t="shared" si="8"/>
        <v/>
      </c>
      <c r="AJ33" s="253"/>
      <c r="AK33" s="252" t="str">
        <f t="shared" si="9"/>
        <v/>
      </c>
      <c r="AL33" s="254"/>
      <c r="AM33" s="255"/>
      <c r="AN33" s="251">
        <v>1</v>
      </c>
      <c r="AO33" s="252">
        <v>14</v>
      </c>
      <c r="AP33" s="253">
        <v>2</v>
      </c>
      <c r="AQ33" s="252">
        <v>28</v>
      </c>
      <c r="AR33" s="254">
        <v>2</v>
      </c>
      <c r="AS33" s="255" t="s">
        <v>88</v>
      </c>
      <c r="AT33" s="251"/>
      <c r="AU33" s="252"/>
      <c r="AV33" s="253"/>
      <c r="AW33" s="252"/>
      <c r="AX33" s="254"/>
      <c r="AY33" s="255"/>
      <c r="AZ33" s="22">
        <f t="shared" si="14"/>
        <v>1</v>
      </c>
      <c r="BA33" s="16">
        <f t="shared" si="21"/>
        <v>14</v>
      </c>
      <c r="BB33" s="23">
        <f t="shared" si="17"/>
        <v>2</v>
      </c>
      <c r="BC33" s="16">
        <f t="shared" si="22"/>
        <v>28</v>
      </c>
      <c r="BD33" s="23">
        <f t="shared" si="15"/>
        <v>2</v>
      </c>
      <c r="BE33" s="24">
        <f t="shared" si="16"/>
        <v>3</v>
      </c>
      <c r="BF33" s="26" t="s">
        <v>334</v>
      </c>
      <c r="BG33" s="573" t="s">
        <v>338</v>
      </c>
    </row>
    <row r="34" spans="1:59" ht="15.75" customHeight="1" x14ac:dyDescent="0.25">
      <c r="A34" s="94" t="s">
        <v>204</v>
      </c>
      <c r="B34" s="29" t="s">
        <v>34</v>
      </c>
      <c r="C34" s="256" t="s">
        <v>205</v>
      </c>
      <c r="D34" s="251"/>
      <c r="E34" s="252" t="str">
        <f t="shared" si="18"/>
        <v/>
      </c>
      <c r="F34" s="253"/>
      <c r="G34" s="252" t="str">
        <f t="shared" si="19"/>
        <v/>
      </c>
      <c r="H34" s="254"/>
      <c r="I34" s="255"/>
      <c r="J34" s="251"/>
      <c r="K34" s="252" t="str">
        <f t="shared" si="23"/>
        <v/>
      </c>
      <c r="L34" s="253"/>
      <c r="M34" s="252" t="str">
        <f t="shared" si="20"/>
        <v/>
      </c>
      <c r="N34" s="254"/>
      <c r="O34" s="255"/>
      <c r="P34" s="251"/>
      <c r="Q34" s="252" t="str">
        <f t="shared" si="2"/>
        <v/>
      </c>
      <c r="R34" s="253"/>
      <c r="S34" s="252" t="str">
        <f t="shared" si="3"/>
        <v/>
      </c>
      <c r="T34" s="254"/>
      <c r="U34" s="255"/>
      <c r="V34" s="251"/>
      <c r="W34" s="252" t="str">
        <f t="shared" si="4"/>
        <v/>
      </c>
      <c r="X34" s="253"/>
      <c r="Y34" s="252" t="str">
        <f t="shared" si="5"/>
        <v/>
      </c>
      <c r="Z34" s="254"/>
      <c r="AA34" s="255"/>
      <c r="AB34" s="251"/>
      <c r="AC34" s="252" t="str">
        <f t="shared" si="6"/>
        <v/>
      </c>
      <c r="AD34" s="253">
        <v>1</v>
      </c>
      <c r="AE34" s="252">
        <v>14</v>
      </c>
      <c r="AF34" s="254">
        <v>2</v>
      </c>
      <c r="AG34" s="255" t="s">
        <v>88</v>
      </c>
      <c r="AH34" s="251"/>
      <c r="AI34" s="252" t="str">
        <f t="shared" si="8"/>
        <v/>
      </c>
      <c r="AJ34" s="253"/>
      <c r="AK34" s="252" t="str">
        <f t="shared" si="9"/>
        <v/>
      </c>
      <c r="AL34" s="254"/>
      <c r="AM34" s="255"/>
      <c r="AN34" s="251"/>
      <c r="AO34" s="252"/>
      <c r="AP34" s="451"/>
      <c r="AQ34" s="452"/>
      <c r="AR34" s="453"/>
      <c r="AS34" s="461"/>
      <c r="AT34" s="251"/>
      <c r="AU34" s="252" t="str">
        <f t="shared" si="12"/>
        <v/>
      </c>
      <c r="AV34" s="253"/>
      <c r="AW34" s="252" t="str">
        <f t="shared" si="13"/>
        <v/>
      </c>
      <c r="AX34" s="254"/>
      <c r="AY34" s="255"/>
      <c r="AZ34" s="22" t="str">
        <f t="shared" si="14"/>
        <v/>
      </c>
      <c r="BA34" s="16" t="str">
        <f t="shared" si="21"/>
        <v/>
      </c>
      <c r="BB34" s="23">
        <f t="shared" si="17"/>
        <v>1</v>
      </c>
      <c r="BC34" s="16">
        <f t="shared" si="22"/>
        <v>14</v>
      </c>
      <c r="BD34" s="23">
        <f t="shared" si="15"/>
        <v>2</v>
      </c>
      <c r="BE34" s="24">
        <f t="shared" si="16"/>
        <v>1</v>
      </c>
      <c r="BF34" s="26" t="s">
        <v>334</v>
      </c>
      <c r="BG34" s="573" t="s">
        <v>336</v>
      </c>
    </row>
    <row r="35" spans="1:59" s="1" customFormat="1" ht="15.75" customHeight="1" x14ac:dyDescent="0.25">
      <c r="A35" s="512" t="s">
        <v>214</v>
      </c>
      <c r="B35" s="29" t="s">
        <v>34</v>
      </c>
      <c r="C35" s="455" t="s">
        <v>215</v>
      </c>
      <c r="D35" s="251"/>
      <c r="E35" s="252" t="str">
        <f t="shared" si="18"/>
        <v/>
      </c>
      <c r="F35" s="253"/>
      <c r="G35" s="252" t="str">
        <f t="shared" si="19"/>
        <v/>
      </c>
      <c r="H35" s="254"/>
      <c r="I35" s="255"/>
      <c r="J35" s="251"/>
      <c r="K35" s="252" t="str">
        <f t="shared" si="23"/>
        <v/>
      </c>
      <c r="L35" s="253"/>
      <c r="M35" s="252" t="str">
        <f t="shared" si="20"/>
        <v/>
      </c>
      <c r="N35" s="254"/>
      <c r="O35" s="255"/>
      <c r="P35" s="377"/>
      <c r="Q35" s="378" t="str">
        <f t="shared" si="2"/>
        <v/>
      </c>
      <c r="R35" s="253"/>
      <c r="S35" s="252"/>
      <c r="T35" s="254"/>
      <c r="U35" s="255"/>
      <c r="V35" s="251"/>
      <c r="W35" s="252" t="str">
        <f t="shared" si="4"/>
        <v/>
      </c>
      <c r="X35" s="253"/>
      <c r="Y35" s="252" t="str">
        <f t="shared" si="5"/>
        <v/>
      </c>
      <c r="Z35" s="254"/>
      <c r="AA35" s="255"/>
      <c r="AB35" s="251"/>
      <c r="AC35" s="252"/>
      <c r="AD35" s="253"/>
      <c r="AE35" s="252"/>
      <c r="AF35" s="254"/>
      <c r="AG35" s="255"/>
      <c r="AH35" s="457"/>
      <c r="AI35" s="452" t="str">
        <f t="shared" si="8"/>
        <v/>
      </c>
      <c r="AJ35" s="451">
        <v>1</v>
      </c>
      <c r="AK35" s="452">
        <v>14</v>
      </c>
      <c r="AL35" s="453">
        <v>2</v>
      </c>
      <c r="AM35" s="461" t="s">
        <v>71</v>
      </c>
      <c r="AN35" s="251"/>
      <c r="AO35" s="252" t="str">
        <f t="shared" si="10"/>
        <v/>
      </c>
      <c r="AP35" s="253"/>
      <c r="AQ35" s="252" t="str">
        <f t="shared" si="11"/>
        <v/>
      </c>
      <c r="AR35" s="254"/>
      <c r="AS35" s="255"/>
      <c r="AT35" s="251"/>
      <c r="AU35" s="252" t="str">
        <f t="shared" si="12"/>
        <v/>
      </c>
      <c r="AV35" s="253"/>
      <c r="AW35" s="252" t="str">
        <f t="shared" si="13"/>
        <v/>
      </c>
      <c r="AX35" s="254"/>
      <c r="AY35" s="255"/>
      <c r="AZ35" s="22" t="str">
        <f t="shared" si="14"/>
        <v/>
      </c>
      <c r="BA35" s="16" t="str">
        <f t="shared" si="21"/>
        <v/>
      </c>
      <c r="BB35" s="23">
        <f t="shared" si="17"/>
        <v>1</v>
      </c>
      <c r="BC35" s="16">
        <f t="shared" si="22"/>
        <v>14</v>
      </c>
      <c r="BD35" s="23">
        <f t="shared" si="15"/>
        <v>2</v>
      </c>
      <c r="BE35" s="24">
        <f t="shared" si="16"/>
        <v>1</v>
      </c>
      <c r="BF35" s="26" t="s">
        <v>334</v>
      </c>
      <c r="BG35" s="573" t="s">
        <v>336</v>
      </c>
    </row>
    <row r="36" spans="1:59" s="27" customFormat="1" ht="15.75" customHeight="1" x14ac:dyDescent="0.2">
      <c r="A36" s="692" t="s">
        <v>220</v>
      </c>
      <c r="B36" s="29" t="s">
        <v>34</v>
      </c>
      <c r="C36" s="693" t="s">
        <v>221</v>
      </c>
      <c r="D36" s="251"/>
      <c r="E36" s="252" t="str">
        <f t="shared" si="18"/>
        <v/>
      </c>
      <c r="F36" s="253"/>
      <c r="G36" s="252" t="str">
        <f t="shared" si="19"/>
        <v/>
      </c>
      <c r="H36" s="254"/>
      <c r="I36" s="255"/>
      <c r="J36" s="251"/>
      <c r="K36" s="252" t="str">
        <f t="shared" si="23"/>
        <v/>
      </c>
      <c r="L36" s="253"/>
      <c r="M36" s="252" t="str">
        <f t="shared" si="20"/>
        <v/>
      </c>
      <c r="N36" s="254"/>
      <c r="O36" s="255"/>
      <c r="P36" s="251"/>
      <c r="Q36" s="252" t="str">
        <f t="shared" si="2"/>
        <v/>
      </c>
      <c r="R36" s="253">
        <v>1</v>
      </c>
      <c r="S36" s="252">
        <v>14</v>
      </c>
      <c r="T36" s="254">
        <v>2</v>
      </c>
      <c r="U36" s="255" t="s">
        <v>71</v>
      </c>
      <c r="V36" s="251"/>
      <c r="W36" s="252" t="str">
        <f t="shared" si="4"/>
        <v/>
      </c>
      <c r="X36" s="253"/>
      <c r="Y36" s="252"/>
      <c r="Z36" s="254"/>
      <c r="AA36" s="255"/>
      <c r="AB36" s="251"/>
      <c r="AC36" s="252" t="str">
        <f t="shared" si="6"/>
        <v/>
      </c>
      <c r="AD36" s="253"/>
      <c r="AE36" s="252" t="str">
        <f t="shared" si="7"/>
        <v/>
      </c>
      <c r="AF36" s="254"/>
      <c r="AG36" s="255"/>
      <c r="AH36" s="251"/>
      <c r="AI36" s="252"/>
      <c r="AJ36" s="253"/>
      <c r="AK36" s="252"/>
      <c r="AL36" s="254"/>
      <c r="AM36" s="255"/>
      <c r="AN36" s="251"/>
      <c r="AO36" s="252"/>
      <c r="AP36" s="253"/>
      <c r="AQ36" s="252"/>
      <c r="AR36" s="254"/>
      <c r="AS36" s="255"/>
      <c r="AT36" s="251"/>
      <c r="AU36" s="252" t="str">
        <f t="shared" si="12"/>
        <v/>
      </c>
      <c r="AV36" s="253"/>
      <c r="AW36" s="252" t="str">
        <f t="shared" si="13"/>
        <v/>
      </c>
      <c r="AX36" s="254"/>
      <c r="AY36" s="255"/>
      <c r="AZ36" s="22" t="str">
        <f t="shared" si="14"/>
        <v/>
      </c>
      <c r="BA36" s="16" t="str">
        <f t="shared" si="21"/>
        <v/>
      </c>
      <c r="BB36" s="23">
        <f t="shared" si="17"/>
        <v>1</v>
      </c>
      <c r="BC36" s="16">
        <f t="shared" si="22"/>
        <v>14</v>
      </c>
      <c r="BD36" s="23">
        <f t="shared" si="15"/>
        <v>2</v>
      </c>
      <c r="BE36" s="24">
        <f t="shared" si="16"/>
        <v>1</v>
      </c>
      <c r="BF36" s="26" t="s">
        <v>333</v>
      </c>
      <c r="BG36" s="573" t="s">
        <v>383</v>
      </c>
    </row>
    <row r="37" spans="1:59" s="27" customFormat="1" ht="15.75" customHeight="1" x14ac:dyDescent="0.2">
      <c r="A37" s="28" t="s">
        <v>224</v>
      </c>
      <c r="B37" s="29" t="s">
        <v>15</v>
      </c>
      <c r="C37" s="14" t="s">
        <v>225</v>
      </c>
      <c r="D37" s="64"/>
      <c r="E37" s="65" t="str">
        <f t="shared" si="18"/>
        <v/>
      </c>
      <c r="F37" s="64"/>
      <c r="G37" s="65" t="str">
        <f t="shared" si="19"/>
        <v/>
      </c>
      <c r="H37" s="64"/>
      <c r="I37" s="66"/>
      <c r="J37" s="64"/>
      <c r="K37" s="16">
        <v>4</v>
      </c>
      <c r="L37" s="15">
        <v>2</v>
      </c>
      <c r="M37" s="16">
        <v>24</v>
      </c>
      <c r="N37" s="15">
        <v>3</v>
      </c>
      <c r="O37" s="21" t="s">
        <v>71</v>
      </c>
      <c r="P37" s="64"/>
      <c r="Q37" s="65" t="str">
        <f t="shared" si="2"/>
        <v/>
      </c>
      <c r="R37" s="64"/>
      <c r="S37" s="65" t="str">
        <f t="shared" si="3"/>
        <v/>
      </c>
      <c r="T37" s="64"/>
      <c r="U37" s="66"/>
      <c r="V37" s="64"/>
      <c r="W37" s="65" t="str">
        <f t="shared" si="4"/>
        <v/>
      </c>
      <c r="X37" s="64"/>
      <c r="Y37" s="65" t="str">
        <f t="shared" si="5"/>
        <v/>
      </c>
      <c r="Z37" s="15"/>
      <c r="AA37" s="66"/>
      <c r="AB37" s="64"/>
      <c r="AC37" s="65" t="str">
        <f t="shared" si="6"/>
        <v/>
      </c>
      <c r="AD37" s="64"/>
      <c r="AE37" s="65" t="str">
        <f t="shared" si="7"/>
        <v/>
      </c>
      <c r="AF37" s="64"/>
      <c r="AG37" s="66"/>
      <c r="AH37" s="64"/>
      <c r="AI37" s="65" t="str">
        <f t="shared" si="8"/>
        <v/>
      </c>
      <c r="AJ37" s="64"/>
      <c r="AK37" s="65" t="str">
        <f t="shared" si="9"/>
        <v/>
      </c>
      <c r="AL37" s="64"/>
      <c r="AM37" s="66"/>
      <c r="AN37" s="15"/>
      <c r="AO37" s="16" t="str">
        <f t="shared" si="10"/>
        <v/>
      </c>
      <c r="AP37" s="15"/>
      <c r="AQ37" s="16" t="str">
        <f t="shared" si="11"/>
        <v/>
      </c>
      <c r="AR37" s="15"/>
      <c r="AS37" s="21"/>
      <c r="AT37" s="15"/>
      <c r="AU37" s="16" t="str">
        <f t="shared" si="12"/>
        <v/>
      </c>
      <c r="AV37" s="15"/>
      <c r="AW37" s="16" t="str">
        <f t="shared" si="13"/>
        <v/>
      </c>
      <c r="AX37" s="15"/>
      <c r="AY37" s="17"/>
      <c r="AZ37" s="22" t="str">
        <f t="shared" si="14"/>
        <v/>
      </c>
      <c r="BA37" s="16">
        <v>4</v>
      </c>
      <c r="BB37" s="23">
        <f t="shared" si="17"/>
        <v>2</v>
      </c>
      <c r="BC37" s="16">
        <v>24</v>
      </c>
      <c r="BD37" s="23">
        <f t="shared" si="15"/>
        <v>3</v>
      </c>
      <c r="BE37" s="24">
        <f t="shared" si="16"/>
        <v>2</v>
      </c>
      <c r="BF37" s="26" t="s">
        <v>334</v>
      </c>
      <c r="BG37" s="573" t="s">
        <v>338</v>
      </c>
    </row>
    <row r="38" spans="1:59" s="27" customFormat="1" ht="15.75" customHeight="1" x14ac:dyDescent="0.2">
      <c r="A38" s="28" t="s">
        <v>226</v>
      </c>
      <c r="B38" s="29" t="s">
        <v>15</v>
      </c>
      <c r="C38" s="14" t="s">
        <v>227</v>
      </c>
      <c r="D38" s="64"/>
      <c r="E38" s="65" t="str">
        <f t="shared" si="18"/>
        <v/>
      </c>
      <c r="F38" s="64"/>
      <c r="G38" s="65" t="str">
        <f t="shared" si="19"/>
        <v/>
      </c>
      <c r="H38" s="64"/>
      <c r="I38" s="66"/>
      <c r="J38" s="64"/>
      <c r="K38" s="65" t="str">
        <f t="shared" ref="K38:K41" si="37">IF(J38*15=0,"",J38*15)</f>
        <v/>
      </c>
      <c r="L38" s="64"/>
      <c r="M38" s="65" t="str">
        <f t="shared" ref="M38:M41" si="38">IF(L38*15=0,"",L38*15)</f>
        <v/>
      </c>
      <c r="N38" s="64"/>
      <c r="O38" s="66"/>
      <c r="P38" s="64"/>
      <c r="Q38" s="65" t="str">
        <f t="shared" si="2"/>
        <v/>
      </c>
      <c r="R38" s="64"/>
      <c r="S38" s="65" t="str">
        <f t="shared" si="3"/>
        <v/>
      </c>
      <c r="T38" s="64"/>
      <c r="U38" s="66"/>
      <c r="V38" s="64"/>
      <c r="W38" s="65" t="str">
        <f t="shared" si="4"/>
        <v/>
      </c>
      <c r="X38" s="15">
        <v>1</v>
      </c>
      <c r="Y38" s="16">
        <v>14</v>
      </c>
      <c r="Z38" s="15">
        <v>3</v>
      </c>
      <c r="AA38" s="21" t="s">
        <v>71</v>
      </c>
      <c r="AB38" s="15"/>
      <c r="AC38" s="16" t="str">
        <f t="shared" si="6"/>
        <v/>
      </c>
      <c r="AD38" s="15"/>
      <c r="AE38" s="16" t="str">
        <f t="shared" si="7"/>
        <v/>
      </c>
      <c r="AF38" s="15"/>
      <c r="AG38" s="21"/>
      <c r="AH38" s="64"/>
      <c r="AI38" s="65" t="str">
        <f t="shared" si="8"/>
        <v/>
      </c>
      <c r="AJ38" s="64"/>
      <c r="AK38" s="65" t="str">
        <f t="shared" si="9"/>
        <v/>
      </c>
      <c r="AL38" s="64"/>
      <c r="AM38" s="66"/>
      <c r="AN38" s="15"/>
      <c r="AO38" s="16" t="str">
        <f t="shared" si="10"/>
        <v/>
      </c>
      <c r="AP38" s="15"/>
      <c r="AQ38" s="16" t="str">
        <f t="shared" si="11"/>
        <v/>
      </c>
      <c r="AR38" s="15"/>
      <c r="AS38" s="21"/>
      <c r="AT38" s="15"/>
      <c r="AU38" s="16" t="str">
        <f t="shared" si="12"/>
        <v/>
      </c>
      <c r="AV38" s="15"/>
      <c r="AW38" s="16" t="str">
        <f t="shared" si="13"/>
        <v/>
      </c>
      <c r="AX38" s="15"/>
      <c r="AY38" s="17"/>
      <c r="AZ38" s="22" t="str">
        <f t="shared" si="14"/>
        <v/>
      </c>
      <c r="BA38" s="16" t="str">
        <f t="shared" si="21"/>
        <v/>
      </c>
      <c r="BB38" s="23">
        <f t="shared" si="17"/>
        <v>1</v>
      </c>
      <c r="BC38" s="16">
        <f t="shared" si="22"/>
        <v>14</v>
      </c>
      <c r="BD38" s="23">
        <f t="shared" si="15"/>
        <v>3</v>
      </c>
      <c r="BE38" s="24">
        <f t="shared" si="16"/>
        <v>1</v>
      </c>
      <c r="BF38" s="26" t="s">
        <v>334</v>
      </c>
      <c r="BG38" s="26" t="s">
        <v>336</v>
      </c>
    </row>
    <row r="39" spans="1:59" s="27" customFormat="1" ht="15.75" customHeight="1" x14ac:dyDescent="0.2">
      <c r="A39" s="28" t="s">
        <v>753</v>
      </c>
      <c r="B39" s="29" t="s">
        <v>15</v>
      </c>
      <c r="C39" s="14" t="s">
        <v>754</v>
      </c>
      <c r="D39" s="64"/>
      <c r="E39" s="65" t="str">
        <f t="shared" si="18"/>
        <v/>
      </c>
      <c r="F39" s="64"/>
      <c r="G39" s="65" t="str">
        <f t="shared" si="19"/>
        <v/>
      </c>
      <c r="H39" s="64"/>
      <c r="I39" s="66"/>
      <c r="J39" s="64"/>
      <c r="K39" s="65" t="str">
        <f t="shared" si="37"/>
        <v/>
      </c>
      <c r="L39" s="64"/>
      <c r="M39" s="65" t="str">
        <f t="shared" si="38"/>
        <v/>
      </c>
      <c r="N39" s="64"/>
      <c r="O39" s="66"/>
      <c r="P39" s="64"/>
      <c r="Q39" s="65" t="str">
        <f t="shared" si="2"/>
        <v/>
      </c>
      <c r="R39" s="64"/>
      <c r="S39" s="65" t="str">
        <f t="shared" si="3"/>
        <v/>
      </c>
      <c r="T39" s="64"/>
      <c r="U39" s="66"/>
      <c r="V39" s="64"/>
      <c r="W39" s="65" t="str">
        <f t="shared" si="4"/>
        <v/>
      </c>
      <c r="X39" s="15"/>
      <c r="Y39" s="16" t="str">
        <f t="shared" si="5"/>
        <v/>
      </c>
      <c r="Z39" s="15"/>
      <c r="AA39" s="21"/>
      <c r="AB39" s="15"/>
      <c r="AC39" s="16" t="str">
        <f t="shared" si="6"/>
        <v/>
      </c>
      <c r="AD39" s="15">
        <v>1</v>
      </c>
      <c r="AE39" s="16">
        <v>14</v>
      </c>
      <c r="AF39" s="15">
        <v>3</v>
      </c>
      <c r="AG39" s="21" t="s">
        <v>71</v>
      </c>
      <c r="AH39" s="64"/>
      <c r="AI39" s="65" t="str">
        <f t="shared" si="8"/>
        <v/>
      </c>
      <c r="AJ39" s="64"/>
      <c r="AK39" s="65" t="str">
        <f t="shared" si="9"/>
        <v/>
      </c>
      <c r="AL39" s="64"/>
      <c r="AM39" s="66"/>
      <c r="AN39" s="15"/>
      <c r="AO39" s="16" t="str">
        <f t="shared" si="10"/>
        <v/>
      </c>
      <c r="AP39" s="15"/>
      <c r="AQ39" s="16" t="str">
        <f t="shared" si="11"/>
        <v/>
      </c>
      <c r="AR39" s="15"/>
      <c r="AS39" s="21"/>
      <c r="AT39" s="15"/>
      <c r="AU39" s="16" t="str">
        <f t="shared" si="12"/>
        <v/>
      </c>
      <c r="AV39" s="15"/>
      <c r="AW39" s="16" t="str">
        <f t="shared" si="13"/>
        <v/>
      </c>
      <c r="AX39" s="15"/>
      <c r="AY39" s="17"/>
      <c r="AZ39" s="22" t="str">
        <f t="shared" si="14"/>
        <v/>
      </c>
      <c r="BA39" s="16" t="str">
        <f t="shared" si="21"/>
        <v/>
      </c>
      <c r="BB39" s="23">
        <f t="shared" si="17"/>
        <v>1</v>
      </c>
      <c r="BC39" s="16">
        <f t="shared" si="22"/>
        <v>14</v>
      </c>
      <c r="BD39" s="23">
        <f t="shared" si="15"/>
        <v>3</v>
      </c>
      <c r="BE39" s="24">
        <f t="shared" si="16"/>
        <v>1</v>
      </c>
      <c r="BF39" s="26" t="s">
        <v>333</v>
      </c>
      <c r="BG39" s="26" t="s">
        <v>383</v>
      </c>
    </row>
    <row r="40" spans="1:59" s="27" customFormat="1" ht="15.75" customHeight="1" x14ac:dyDescent="0.2">
      <c r="A40" s="28" t="s">
        <v>756</v>
      </c>
      <c r="B40" s="29" t="s">
        <v>15</v>
      </c>
      <c r="C40" s="14" t="s">
        <v>757</v>
      </c>
      <c r="D40" s="15"/>
      <c r="E40" s="16" t="str">
        <f t="shared" si="18"/>
        <v/>
      </c>
      <c r="F40" s="15"/>
      <c r="G40" s="16" t="str">
        <f t="shared" si="19"/>
        <v/>
      </c>
      <c r="H40" s="15"/>
      <c r="I40" s="21"/>
      <c r="J40" s="15"/>
      <c r="K40" s="16" t="str">
        <f t="shared" si="37"/>
        <v/>
      </c>
      <c r="L40" s="15"/>
      <c r="M40" s="16" t="str">
        <f t="shared" si="38"/>
        <v/>
      </c>
      <c r="N40" s="15"/>
      <c r="O40" s="21"/>
      <c r="P40" s="15"/>
      <c r="Q40" s="16" t="str">
        <f t="shared" si="2"/>
        <v/>
      </c>
      <c r="R40" s="15"/>
      <c r="S40" s="16" t="str">
        <f t="shared" si="3"/>
        <v/>
      </c>
      <c r="T40" s="15"/>
      <c r="U40" s="21"/>
      <c r="V40" s="15"/>
      <c r="W40" s="16" t="str">
        <f t="shared" si="4"/>
        <v/>
      </c>
      <c r="X40" s="15"/>
      <c r="Y40" s="16" t="str">
        <f t="shared" si="5"/>
        <v/>
      </c>
      <c r="Z40" s="15"/>
      <c r="AA40" s="21"/>
      <c r="AB40" s="15"/>
      <c r="AC40" s="16" t="str">
        <f t="shared" si="6"/>
        <v/>
      </c>
      <c r="AD40" s="15"/>
      <c r="AE40" s="16" t="str">
        <f t="shared" si="7"/>
        <v/>
      </c>
      <c r="AF40" s="15"/>
      <c r="AG40" s="21"/>
      <c r="AH40" s="15"/>
      <c r="AI40" s="16" t="str">
        <f t="shared" si="8"/>
        <v/>
      </c>
      <c r="AJ40" s="15">
        <v>1</v>
      </c>
      <c r="AK40" s="16">
        <v>14</v>
      </c>
      <c r="AL40" s="15">
        <v>2</v>
      </c>
      <c r="AM40" s="21" t="s">
        <v>71</v>
      </c>
      <c r="AN40" s="15"/>
      <c r="AO40" s="16" t="str">
        <f t="shared" si="10"/>
        <v/>
      </c>
      <c r="AP40" s="15"/>
      <c r="AQ40" s="16" t="str">
        <f t="shared" si="11"/>
        <v/>
      </c>
      <c r="AR40" s="15"/>
      <c r="AS40" s="21"/>
      <c r="AT40" s="15"/>
      <c r="AU40" s="16" t="str">
        <f t="shared" si="12"/>
        <v/>
      </c>
      <c r="AV40" s="15"/>
      <c r="AW40" s="16" t="str">
        <f t="shared" si="13"/>
        <v/>
      </c>
      <c r="AX40" s="15"/>
      <c r="AY40" s="17"/>
      <c r="AZ40" s="22" t="str">
        <f t="shared" si="14"/>
        <v/>
      </c>
      <c r="BA40" s="16" t="str">
        <f t="shared" si="21"/>
        <v/>
      </c>
      <c r="BB40" s="23">
        <f t="shared" si="17"/>
        <v>1</v>
      </c>
      <c r="BC40" s="16">
        <f t="shared" si="22"/>
        <v>14</v>
      </c>
      <c r="BD40" s="23">
        <f t="shared" si="15"/>
        <v>2</v>
      </c>
      <c r="BE40" s="24">
        <f t="shared" si="16"/>
        <v>1</v>
      </c>
      <c r="BF40" s="26" t="s">
        <v>333</v>
      </c>
      <c r="BG40" s="26" t="s">
        <v>383</v>
      </c>
    </row>
    <row r="41" spans="1:59" s="1" customFormat="1" ht="15.75" customHeight="1" x14ac:dyDescent="0.2">
      <c r="A41" s="28" t="s">
        <v>758</v>
      </c>
      <c r="B41" s="29" t="s">
        <v>15</v>
      </c>
      <c r="C41" s="14" t="s">
        <v>759</v>
      </c>
      <c r="D41" s="15"/>
      <c r="E41" s="16" t="str">
        <f t="shared" si="18"/>
        <v/>
      </c>
      <c r="F41" s="15"/>
      <c r="G41" s="16" t="str">
        <f t="shared" si="19"/>
        <v/>
      </c>
      <c r="H41" s="15"/>
      <c r="I41" s="21"/>
      <c r="J41" s="15"/>
      <c r="K41" s="16" t="str">
        <f t="shared" si="37"/>
        <v/>
      </c>
      <c r="L41" s="15"/>
      <c r="M41" s="16" t="str">
        <f t="shared" si="38"/>
        <v/>
      </c>
      <c r="N41" s="15"/>
      <c r="O41" s="21"/>
      <c r="P41" s="15"/>
      <c r="Q41" s="16" t="str">
        <f t="shared" si="2"/>
        <v/>
      </c>
      <c r="R41" s="15"/>
      <c r="S41" s="16" t="str">
        <f t="shared" si="3"/>
        <v/>
      </c>
      <c r="T41" s="15"/>
      <c r="U41" s="21"/>
      <c r="V41" s="15"/>
      <c r="W41" s="16" t="str">
        <f t="shared" si="4"/>
        <v/>
      </c>
      <c r="X41" s="15"/>
      <c r="Y41" s="16" t="str">
        <f t="shared" si="5"/>
        <v/>
      </c>
      <c r="Z41" s="15"/>
      <c r="AA41" s="21"/>
      <c r="AB41" s="15"/>
      <c r="AC41" s="16" t="str">
        <f t="shared" si="6"/>
        <v/>
      </c>
      <c r="AD41" s="15"/>
      <c r="AE41" s="16" t="str">
        <f t="shared" si="7"/>
        <v/>
      </c>
      <c r="AF41" s="15"/>
      <c r="AG41" s="21"/>
      <c r="AH41" s="15"/>
      <c r="AI41" s="16" t="str">
        <f t="shared" si="8"/>
        <v/>
      </c>
      <c r="AJ41" s="15"/>
      <c r="AK41" s="16" t="str">
        <f t="shared" si="9"/>
        <v/>
      </c>
      <c r="AL41" s="15"/>
      <c r="AM41" s="21"/>
      <c r="AN41" s="15"/>
      <c r="AO41" s="16" t="str">
        <f t="shared" si="10"/>
        <v/>
      </c>
      <c r="AP41" s="15"/>
      <c r="AQ41" s="16" t="str">
        <f t="shared" si="11"/>
        <v/>
      </c>
      <c r="AR41" s="15"/>
      <c r="AS41" s="21"/>
      <c r="AT41" s="15"/>
      <c r="AU41" s="16" t="str">
        <f t="shared" si="12"/>
        <v/>
      </c>
      <c r="AV41" s="15">
        <v>1</v>
      </c>
      <c r="AW41" s="16">
        <v>10</v>
      </c>
      <c r="AX41" s="15">
        <v>2</v>
      </c>
      <c r="AY41" s="17" t="s">
        <v>71</v>
      </c>
      <c r="AZ41" s="22" t="str">
        <f t="shared" si="14"/>
        <v/>
      </c>
      <c r="BA41" s="16" t="str">
        <f t="shared" si="21"/>
        <v/>
      </c>
      <c r="BB41" s="23">
        <f t="shared" si="17"/>
        <v>1</v>
      </c>
      <c r="BC41" s="16">
        <v>10</v>
      </c>
      <c r="BD41" s="23">
        <f t="shared" si="15"/>
        <v>2</v>
      </c>
      <c r="BE41" s="24">
        <f t="shared" si="16"/>
        <v>1</v>
      </c>
      <c r="BF41" s="26" t="s">
        <v>333</v>
      </c>
      <c r="BG41" s="26" t="s">
        <v>383</v>
      </c>
    </row>
    <row r="42" spans="1:59" s="1" customFormat="1" ht="15.75" customHeight="1" x14ac:dyDescent="0.2">
      <c r="A42" s="12"/>
      <c r="B42" s="29"/>
      <c r="C42" s="67"/>
      <c r="D42" s="251"/>
      <c r="E42" s="252" t="str">
        <f t="shared" si="18"/>
        <v/>
      </c>
      <c r="F42" s="253"/>
      <c r="G42" s="252" t="str">
        <f t="shared" si="19"/>
        <v/>
      </c>
      <c r="H42" s="254"/>
      <c r="I42" s="255"/>
      <c r="J42" s="251"/>
      <c r="K42" s="252" t="str">
        <f t="shared" si="23"/>
        <v/>
      </c>
      <c r="L42" s="253"/>
      <c r="M42" s="252" t="str">
        <f t="shared" si="20"/>
        <v/>
      </c>
      <c r="N42" s="254"/>
      <c r="O42" s="255"/>
      <c r="P42" s="251"/>
      <c r="Q42" s="252" t="str">
        <f t="shared" si="2"/>
        <v/>
      </c>
      <c r="R42" s="253"/>
      <c r="S42" s="252" t="str">
        <f t="shared" si="3"/>
        <v/>
      </c>
      <c r="T42" s="254"/>
      <c r="U42" s="255"/>
      <c r="V42" s="251"/>
      <c r="W42" s="252" t="str">
        <f t="shared" si="4"/>
        <v/>
      </c>
      <c r="X42" s="253"/>
      <c r="Y42" s="252" t="str">
        <f t="shared" si="5"/>
        <v/>
      </c>
      <c r="Z42" s="254"/>
      <c r="AA42" s="255"/>
      <c r="AB42" s="251"/>
      <c r="AC42" s="252" t="str">
        <f t="shared" si="6"/>
        <v/>
      </c>
      <c r="AD42" s="253"/>
      <c r="AE42" s="252" t="str">
        <f t="shared" si="7"/>
        <v/>
      </c>
      <c r="AF42" s="254"/>
      <c r="AG42" s="255"/>
      <c r="AH42" s="251"/>
      <c r="AI42" s="252" t="str">
        <f t="shared" si="8"/>
        <v/>
      </c>
      <c r="AJ42" s="253"/>
      <c r="AK42" s="252" t="str">
        <f t="shared" si="9"/>
        <v/>
      </c>
      <c r="AL42" s="254"/>
      <c r="AM42" s="255"/>
      <c r="AN42" s="251"/>
      <c r="AO42" s="252" t="str">
        <f t="shared" si="10"/>
        <v/>
      </c>
      <c r="AP42" s="253"/>
      <c r="AQ42" s="252" t="str">
        <f t="shared" si="11"/>
        <v/>
      </c>
      <c r="AR42" s="254"/>
      <c r="AS42" s="255"/>
      <c r="AT42" s="251"/>
      <c r="AU42" s="252" t="str">
        <f t="shared" si="12"/>
        <v/>
      </c>
      <c r="AV42" s="253"/>
      <c r="AW42" s="252" t="str">
        <f t="shared" si="13"/>
        <v/>
      </c>
      <c r="AX42" s="254"/>
      <c r="AY42" s="255"/>
      <c r="AZ42" s="22" t="str">
        <f t="shared" si="14"/>
        <v/>
      </c>
      <c r="BA42" s="16" t="str">
        <f t="shared" si="21"/>
        <v/>
      </c>
      <c r="BB42" s="23" t="str">
        <f t="shared" si="17"/>
        <v/>
      </c>
      <c r="BC42" s="16" t="str">
        <f t="shared" si="22"/>
        <v/>
      </c>
      <c r="BD42" s="23" t="str">
        <f t="shared" si="15"/>
        <v/>
      </c>
      <c r="BE42" s="24" t="str">
        <f t="shared" si="16"/>
        <v/>
      </c>
      <c r="BF42" s="26" t="s">
        <v>333</v>
      </c>
      <c r="BG42" s="26" t="s">
        <v>383</v>
      </c>
    </row>
    <row r="43" spans="1:59" s="235" customFormat="1" ht="15.75" customHeight="1" thickBot="1" x14ac:dyDescent="0.3">
      <c r="A43" s="275"/>
      <c r="B43" s="78"/>
      <c r="C43" s="276" t="s">
        <v>54</v>
      </c>
      <c r="D43" s="277">
        <f>SUM(D12:D42)</f>
        <v>7</v>
      </c>
      <c r="E43" s="277">
        <f>SUM(E12:E42)</f>
        <v>74</v>
      </c>
      <c r="F43" s="277">
        <f>SUM(F12:F42)</f>
        <v>3</v>
      </c>
      <c r="G43" s="277">
        <f>SUM(G12:G42)</f>
        <v>26</v>
      </c>
      <c r="H43" s="277">
        <f>SUM(H12:H42)</f>
        <v>6</v>
      </c>
      <c r="I43" s="278" t="s">
        <v>17</v>
      </c>
      <c r="J43" s="277">
        <f>SUM(J12:J42)</f>
        <v>4</v>
      </c>
      <c r="K43" s="277">
        <f>SUM(K12:K42)</f>
        <v>60</v>
      </c>
      <c r="L43" s="277">
        <f>SUM(L12:L42)</f>
        <v>4</v>
      </c>
      <c r="M43" s="277">
        <f>SUM(M12:M42)</f>
        <v>52</v>
      </c>
      <c r="N43" s="277">
        <f>SUM(N12:N42)</f>
        <v>10</v>
      </c>
      <c r="O43" s="278" t="s">
        <v>17</v>
      </c>
      <c r="P43" s="277">
        <f>SUM(P12:P42)</f>
        <v>2</v>
      </c>
      <c r="Q43" s="277">
        <f>SUM(Q12:Q42)</f>
        <v>28</v>
      </c>
      <c r="R43" s="277">
        <f>SUM(R12:R42)</f>
        <v>1</v>
      </c>
      <c r="S43" s="277">
        <f>SUM(S12:S42)</f>
        <v>14</v>
      </c>
      <c r="T43" s="277">
        <f>SUM(T12:T42)</f>
        <v>5</v>
      </c>
      <c r="U43" s="278" t="s">
        <v>17</v>
      </c>
      <c r="V43" s="277">
        <f>SUM(V12:V42)</f>
        <v>2</v>
      </c>
      <c r="W43" s="277">
        <f>SUM(W12:W42)</f>
        <v>28</v>
      </c>
      <c r="X43" s="277">
        <f>SUM(X12:X42)</f>
        <v>2</v>
      </c>
      <c r="Y43" s="277">
        <f>SUM(Y12:Y42)</f>
        <v>28</v>
      </c>
      <c r="Z43" s="279">
        <f>SUM(Z12:Z42)</f>
        <v>7</v>
      </c>
      <c r="AA43" s="278" t="s">
        <v>17</v>
      </c>
      <c r="AB43" s="277">
        <f>SUM(AB12:AB42)</f>
        <v>1</v>
      </c>
      <c r="AC43" s="277">
        <f>SUM(AC12:AC42)</f>
        <v>14</v>
      </c>
      <c r="AD43" s="277">
        <f>SUM(AD12:AD42)</f>
        <v>4</v>
      </c>
      <c r="AE43" s="277">
        <f>SUM(AE12:AE42)</f>
        <v>56</v>
      </c>
      <c r="AF43" s="277">
        <f>SUM(AF12:AF42)</f>
        <v>8</v>
      </c>
      <c r="AG43" s="278" t="s">
        <v>17</v>
      </c>
      <c r="AH43" s="277">
        <f>SUM(AH12:AH42)</f>
        <v>3</v>
      </c>
      <c r="AI43" s="277">
        <f>SUM(AI12:AI42)</f>
        <v>42</v>
      </c>
      <c r="AJ43" s="277">
        <f>SUM(AJ12:AJ42)</f>
        <v>5</v>
      </c>
      <c r="AK43" s="277">
        <f>SUM(AK12:AK42)</f>
        <v>70</v>
      </c>
      <c r="AL43" s="277">
        <f>SUM(AL12:AL42)</f>
        <v>10</v>
      </c>
      <c r="AM43" s="278" t="s">
        <v>17</v>
      </c>
      <c r="AN43" s="277">
        <f>SUM(AN12:AN42)</f>
        <v>4</v>
      </c>
      <c r="AO43" s="277">
        <f>SUM(AO12:AO42)</f>
        <v>56</v>
      </c>
      <c r="AP43" s="277">
        <f>SUM(AP12:AP42)</f>
        <v>10</v>
      </c>
      <c r="AQ43" s="277">
        <f>SUM(AQ12:AQ42)</f>
        <v>140</v>
      </c>
      <c r="AR43" s="277">
        <f>SUM(AR12:AR42)</f>
        <v>13</v>
      </c>
      <c r="AS43" s="278" t="s">
        <v>17</v>
      </c>
      <c r="AT43" s="277">
        <f>SUM(AT12:AT42)</f>
        <v>3</v>
      </c>
      <c r="AU43" s="277">
        <f>SUM(AU12:AU42)</f>
        <v>30</v>
      </c>
      <c r="AV43" s="277">
        <f>SUM(AV12:AV42)</f>
        <v>8</v>
      </c>
      <c r="AW43" s="277">
        <f>SUM(AW12:AW42)</f>
        <v>80</v>
      </c>
      <c r="AX43" s="277">
        <f>SUM(AX12:AX42)</f>
        <v>11</v>
      </c>
      <c r="AY43" s="278" t="s">
        <v>17</v>
      </c>
      <c r="AZ43" s="277">
        <f t="shared" ref="AZ43:BE43" si="39">SUM(AZ12:AZ42)</f>
        <v>26</v>
      </c>
      <c r="BA43" s="277">
        <f t="shared" si="39"/>
        <v>316</v>
      </c>
      <c r="BB43" s="277">
        <f t="shared" si="39"/>
        <v>37</v>
      </c>
      <c r="BC43" s="277">
        <f t="shared" si="39"/>
        <v>466</v>
      </c>
      <c r="BD43" s="279">
        <f t="shared" si="39"/>
        <v>70</v>
      </c>
      <c r="BE43" s="277">
        <f t="shared" si="39"/>
        <v>63</v>
      </c>
    </row>
    <row r="44" spans="1:59" s="235" customFormat="1" ht="15.75" customHeight="1" thickBot="1" x14ac:dyDescent="0.3">
      <c r="A44" s="280"/>
      <c r="B44" s="281"/>
      <c r="C44" s="238" t="s">
        <v>44</v>
      </c>
      <c r="D44" s="239">
        <f>D10+D43</f>
        <v>17</v>
      </c>
      <c r="E44" s="239">
        <f>E10+E43</f>
        <v>186</v>
      </c>
      <c r="F44" s="239">
        <f>F10+F43</f>
        <v>29</v>
      </c>
      <c r="G44" s="239">
        <f>G10+G43</f>
        <v>310</v>
      </c>
      <c r="H44" s="239">
        <f>H10+H43</f>
        <v>28</v>
      </c>
      <c r="I44" s="282" t="s">
        <v>17</v>
      </c>
      <c r="J44" s="239">
        <f>J10+J43</f>
        <v>11</v>
      </c>
      <c r="K44" s="239">
        <f>K10+K43</f>
        <v>166</v>
      </c>
      <c r="L44" s="239">
        <f>L10+L43</f>
        <v>19</v>
      </c>
      <c r="M44" s="283">
        <f>M10+M43</f>
        <v>262</v>
      </c>
      <c r="N44" s="284">
        <f>N10+N43</f>
        <v>31</v>
      </c>
      <c r="O44" s="238" t="s">
        <v>17</v>
      </c>
      <c r="P44" s="239">
        <f>P10+P43</f>
        <v>11</v>
      </c>
      <c r="Q44" s="239">
        <f>Q10+Q43</f>
        <v>158</v>
      </c>
      <c r="R44" s="239">
        <f>R10+R43</f>
        <v>15</v>
      </c>
      <c r="S44" s="239">
        <f>S10+S43</f>
        <v>206</v>
      </c>
      <c r="T44" s="239">
        <f>T10+T43</f>
        <v>28</v>
      </c>
      <c r="U44" s="282" t="s">
        <v>17</v>
      </c>
      <c r="V44" s="239">
        <f>V10+V43</f>
        <v>8</v>
      </c>
      <c r="W44" s="239">
        <f>W10+W43</f>
        <v>116</v>
      </c>
      <c r="X44" s="239">
        <f>X10+X43</f>
        <v>20</v>
      </c>
      <c r="Y44" s="283">
        <f>Y10+Y43</f>
        <v>276</v>
      </c>
      <c r="Z44" s="284">
        <f>Z10+Z43</f>
        <v>32</v>
      </c>
      <c r="AA44" s="238" t="s">
        <v>17</v>
      </c>
      <c r="AB44" s="239">
        <f>AB10+AB43</f>
        <v>11</v>
      </c>
      <c r="AC44" s="239">
        <f>AC10+AC43</f>
        <v>150</v>
      </c>
      <c r="AD44" s="239">
        <f>AD10+AD43</f>
        <v>20</v>
      </c>
      <c r="AE44" s="283">
        <f>AE10+AE43</f>
        <v>290</v>
      </c>
      <c r="AF44" s="284">
        <f>AF10+AF43</f>
        <v>32</v>
      </c>
      <c r="AG44" s="238" t="s">
        <v>17</v>
      </c>
      <c r="AH44" s="239">
        <f>AH10+AH43</f>
        <v>10</v>
      </c>
      <c r="AI44" s="239">
        <f>AI10+AI43</f>
        <v>144</v>
      </c>
      <c r="AJ44" s="239">
        <f>AJ10+AJ43</f>
        <v>17</v>
      </c>
      <c r="AK44" s="239">
        <f>AK10+AK43</f>
        <v>240</v>
      </c>
      <c r="AL44" s="702">
        <f>AL10+AL43</f>
        <v>27</v>
      </c>
      <c r="AM44" s="282" t="s">
        <v>17</v>
      </c>
      <c r="AN44" s="239">
        <f>AN10+AN43</f>
        <v>6</v>
      </c>
      <c r="AO44" s="239">
        <f>AO10+AO43</f>
        <v>84</v>
      </c>
      <c r="AP44" s="239">
        <f>AP10+AP43</f>
        <v>24</v>
      </c>
      <c r="AQ44" s="239">
        <f>AQ10+AQ43</f>
        <v>342</v>
      </c>
      <c r="AR44" s="239">
        <f>AR10+AR43</f>
        <v>32</v>
      </c>
      <c r="AS44" s="282" t="s">
        <v>17</v>
      </c>
      <c r="AT44" s="239">
        <f>AT10+AT43</f>
        <v>8</v>
      </c>
      <c r="AU44" s="239">
        <f>AU10+AU43</f>
        <v>84</v>
      </c>
      <c r="AV44" s="239">
        <f>AV10+AV43</f>
        <v>20</v>
      </c>
      <c r="AW44" s="239">
        <f>AW10+AW43</f>
        <v>208</v>
      </c>
      <c r="AX44" s="239">
        <f>AX10+AX43</f>
        <v>30</v>
      </c>
      <c r="AY44" s="282" t="s">
        <v>17</v>
      </c>
      <c r="AZ44" s="285">
        <f t="shared" ref="AZ44:BE44" si="40">AZ10+AZ43</f>
        <v>78</v>
      </c>
      <c r="BA44" s="285">
        <f t="shared" si="40"/>
        <v>1006</v>
      </c>
      <c r="BB44" s="285">
        <f t="shared" si="40"/>
        <v>161</v>
      </c>
      <c r="BC44" s="286">
        <f t="shared" si="40"/>
        <v>2066</v>
      </c>
      <c r="BD44" s="699">
        <f t="shared" si="40"/>
        <v>240</v>
      </c>
      <c r="BE44" s="287">
        <f t="shared" si="40"/>
        <v>237</v>
      </c>
    </row>
    <row r="45" spans="1:59" ht="18.75" customHeight="1" x14ac:dyDescent="0.25">
      <c r="A45" s="288"/>
      <c r="B45" s="289"/>
      <c r="C45" s="290" t="s">
        <v>16</v>
      </c>
      <c r="D45" s="878"/>
      <c r="E45" s="879"/>
      <c r="F45" s="879"/>
      <c r="G45" s="879"/>
      <c r="H45" s="879"/>
      <c r="I45" s="879"/>
      <c r="J45" s="879"/>
      <c r="K45" s="879"/>
      <c r="L45" s="879"/>
      <c r="M45" s="879"/>
      <c r="N45" s="879"/>
      <c r="O45" s="879"/>
      <c r="P45" s="879"/>
      <c r="Q45" s="879"/>
      <c r="R45" s="879"/>
      <c r="S45" s="879"/>
      <c r="T45" s="879"/>
      <c r="U45" s="879"/>
      <c r="V45" s="879"/>
      <c r="W45" s="879"/>
      <c r="X45" s="879"/>
      <c r="Y45" s="879"/>
      <c r="Z45" s="879"/>
      <c r="AA45" s="879"/>
      <c r="AB45" s="878"/>
      <c r="AC45" s="879"/>
      <c r="AD45" s="879"/>
      <c r="AE45" s="879"/>
      <c r="AF45" s="879"/>
      <c r="AG45" s="879"/>
      <c r="AH45" s="879"/>
      <c r="AI45" s="879"/>
      <c r="AJ45" s="879"/>
      <c r="AK45" s="879"/>
      <c r="AL45" s="879"/>
      <c r="AM45" s="879"/>
      <c r="AN45" s="879"/>
      <c r="AO45" s="879"/>
      <c r="AP45" s="879"/>
      <c r="AQ45" s="879"/>
      <c r="AR45" s="879"/>
      <c r="AS45" s="879"/>
      <c r="AT45" s="879"/>
      <c r="AU45" s="879"/>
      <c r="AV45" s="879"/>
      <c r="AW45" s="879"/>
      <c r="AX45" s="879"/>
      <c r="AY45" s="879"/>
      <c r="AZ45" s="874"/>
      <c r="BA45" s="875"/>
      <c r="BB45" s="875"/>
      <c r="BC45" s="875"/>
      <c r="BD45" s="885"/>
      <c r="BE45" s="875"/>
      <c r="BF45" s="291"/>
      <c r="BG45" s="291"/>
    </row>
    <row r="46" spans="1:59" s="1" customFormat="1" ht="15.75" customHeight="1" x14ac:dyDescent="0.2">
      <c r="A46" s="12" t="s">
        <v>228</v>
      </c>
      <c r="B46" s="29" t="s">
        <v>15</v>
      </c>
      <c r="C46" s="14" t="s">
        <v>229</v>
      </c>
      <c r="D46" s="89"/>
      <c r="E46" s="16" t="str">
        <f>IF(D46*15=0,"",D46*15)</f>
        <v/>
      </c>
      <c r="F46" s="90"/>
      <c r="G46" s="16" t="str">
        <f>IF(F46*15=0,"",F46*15)</f>
        <v/>
      </c>
      <c r="H46" s="91" t="s">
        <v>17</v>
      </c>
      <c r="I46" s="92"/>
      <c r="J46" s="89"/>
      <c r="K46" s="16" t="str">
        <f>IF(J46*15=0,"",J46*15)</f>
        <v/>
      </c>
      <c r="L46" s="90"/>
      <c r="M46" s="16" t="str">
        <f>IF(L46*15=0,"",L46*15)</f>
        <v/>
      </c>
      <c r="N46" s="91" t="s">
        <v>17</v>
      </c>
      <c r="O46" s="92"/>
      <c r="P46" s="89"/>
      <c r="Q46" s="16" t="str">
        <f>IF(P46*15=0,"",P46*15)</f>
        <v/>
      </c>
      <c r="R46" s="90"/>
      <c r="S46" s="16" t="str">
        <f>IF(R46*15=0,"",R46*15)</f>
        <v/>
      </c>
      <c r="T46" s="91" t="s">
        <v>17</v>
      </c>
      <c r="U46" s="92"/>
      <c r="V46" s="89"/>
      <c r="W46" s="16" t="str">
        <f>IF(V46*15=0,"",V46*15)</f>
        <v/>
      </c>
      <c r="X46" s="90"/>
      <c r="Y46" s="16" t="str">
        <f>IF(X46*15=0,"",X46*15)</f>
        <v/>
      </c>
      <c r="Z46" s="91" t="s">
        <v>17</v>
      </c>
      <c r="AA46" s="92"/>
      <c r="AB46" s="89"/>
      <c r="AC46" s="16" t="str">
        <f>IF(AB46*15=0,"",AB46*15)</f>
        <v/>
      </c>
      <c r="AD46" s="90"/>
      <c r="AE46" s="16" t="str">
        <f>IF(AD46*15=0,"",AD46*15)</f>
        <v/>
      </c>
      <c r="AF46" s="91" t="s">
        <v>17</v>
      </c>
      <c r="AG46" s="92"/>
      <c r="AH46" s="89"/>
      <c r="AI46" s="16" t="str">
        <f>IF(AH46*15=0,"",AH46*15)</f>
        <v/>
      </c>
      <c r="AJ46" s="90"/>
      <c r="AK46" s="16" t="str">
        <f>IF(AJ46*15=0,"",AJ46*15)</f>
        <v/>
      </c>
      <c r="AL46" s="91" t="s">
        <v>17</v>
      </c>
      <c r="AM46" s="92"/>
      <c r="AN46" s="89"/>
      <c r="AO46" s="16" t="str">
        <f>IF(AN46*15=0,"",AN46*15)</f>
        <v/>
      </c>
      <c r="AP46" s="90"/>
      <c r="AQ46" s="16" t="str">
        <f>IF(AP46*15=0,"",AP46*15)</f>
        <v/>
      </c>
      <c r="AR46" s="91" t="s">
        <v>17</v>
      </c>
      <c r="AS46" s="92"/>
      <c r="AT46" s="89"/>
      <c r="AU46" s="16" t="str">
        <f>IF(AT46*15=0,"",AT46*15)</f>
        <v/>
      </c>
      <c r="AV46" s="90"/>
      <c r="AW46" s="16" t="str">
        <f>IF(AV46*15=0,"",AV46*15)</f>
        <v/>
      </c>
      <c r="AX46" s="91" t="s">
        <v>17</v>
      </c>
      <c r="AY46" s="15" t="s">
        <v>570</v>
      </c>
      <c r="AZ46" s="22" t="str">
        <f t="shared" ref="AZ46:AZ48" si="41">IF(D46+J46+P46+V46+AB46+AH46+AN46+AT46=0,"",D46+J46+P46+V46+AB46+AH46+AN46+AT46)</f>
        <v/>
      </c>
      <c r="BA46" s="96" t="str">
        <f>IF((P46+V46+AB46+AH46+AN46+AT46)*14=0,"",(P46+V46+AB46+AH46+AN46+AT46)*14)</f>
        <v/>
      </c>
      <c r="BB46" s="23" t="str">
        <f t="shared" ref="BB46:BB48" si="42">IF(F46+L46+R46+X46+AD46+AJ46+AP46+AV46=0,"",F46+L46+R46+X46+AD46+AJ46+AP46+AV46)</f>
        <v/>
      </c>
      <c r="BC46" s="16" t="str">
        <f>IF((L46+F46+R46+X46+AD46+AJ46+AP46+AV46)*14=0,"",(L46+F46+R46+X46+AD46+AJ46+AP46+AV46)*14)</f>
        <v/>
      </c>
      <c r="BD46" s="91" t="s">
        <v>17</v>
      </c>
      <c r="BE46" s="292" t="str">
        <f t="shared" ref="BE46:BE48" si="43">IF(D46+F46+L46+J46+P46+R46+V46+X46+AB46+AD46+AH46+AJ46+AN46+AP46+AT46+AV46=0,"",D46+F46+L46+J46+P46+R46+V46+X46+AB46+AD46+AH46+AJ46+AN46+AP46+AT46+AV46)</f>
        <v/>
      </c>
      <c r="BF46" s="26"/>
      <c r="BG46" s="26"/>
    </row>
    <row r="47" spans="1:59" s="1" customFormat="1" ht="15.75" customHeight="1" x14ac:dyDescent="0.2">
      <c r="A47" s="28" t="s">
        <v>230</v>
      </c>
      <c r="B47" s="29" t="s">
        <v>15</v>
      </c>
      <c r="C47" s="68" t="s">
        <v>231</v>
      </c>
      <c r="D47" s="89"/>
      <c r="E47" s="16" t="str">
        <f>IF(D47*15=0,"",D47*15)</f>
        <v/>
      </c>
      <c r="F47" s="90"/>
      <c r="G47" s="16" t="str">
        <f>IF(F47*15=0,"",F47*15)</f>
        <v/>
      </c>
      <c r="H47" s="91" t="s">
        <v>17</v>
      </c>
      <c r="I47" s="92"/>
      <c r="J47" s="89"/>
      <c r="K47" s="16" t="str">
        <f>IF(J47*15=0,"",J47*15)</f>
        <v/>
      </c>
      <c r="L47" s="90"/>
      <c r="M47" s="16" t="str">
        <f>IF(L47*15=0,"",L47*15)</f>
        <v/>
      </c>
      <c r="N47" s="91" t="s">
        <v>17</v>
      </c>
      <c r="O47" s="92"/>
      <c r="P47" s="89"/>
      <c r="Q47" s="16" t="str">
        <f>IF(P47*15=0,"",P47*15)</f>
        <v/>
      </c>
      <c r="R47" s="90"/>
      <c r="S47" s="16" t="str">
        <f>IF(R47*15=0,"",R47*15)</f>
        <v/>
      </c>
      <c r="T47" s="91" t="s">
        <v>17</v>
      </c>
      <c r="U47" s="92"/>
      <c r="V47" s="89"/>
      <c r="W47" s="16" t="str">
        <f>IF(V47*15=0,"",V47*15)</f>
        <v/>
      </c>
      <c r="X47" s="90"/>
      <c r="Y47" s="16" t="str">
        <f>IF(X47*15=0,"",X47*15)</f>
        <v/>
      </c>
      <c r="Z47" s="91" t="s">
        <v>17</v>
      </c>
      <c r="AA47" s="92"/>
      <c r="AB47" s="89"/>
      <c r="AC47" s="16" t="str">
        <f>IF(AB47*15=0,"",AB47*15)</f>
        <v/>
      </c>
      <c r="AD47" s="90"/>
      <c r="AE47" s="16" t="str">
        <f>IF(AD47*15=0,"",AD47*15)</f>
        <v/>
      </c>
      <c r="AF47" s="91" t="s">
        <v>17</v>
      </c>
      <c r="AG47" s="92"/>
      <c r="AH47" s="89"/>
      <c r="AI47" s="16" t="str">
        <f>IF(AH47*15=0,"",AH47*15)</f>
        <v/>
      </c>
      <c r="AJ47" s="90"/>
      <c r="AK47" s="16" t="str">
        <f>IF(AJ47*15=0,"",AJ47*15)</f>
        <v/>
      </c>
      <c r="AL47" s="91" t="s">
        <v>17</v>
      </c>
      <c r="AM47" s="92"/>
      <c r="AN47" s="89"/>
      <c r="AO47" s="16" t="str">
        <f>IF(AN47*15=0,"",AN47*15)</f>
        <v/>
      </c>
      <c r="AP47" s="90"/>
      <c r="AQ47" s="16" t="str">
        <f>IF(AP47*15=0,"",AP47*15)</f>
        <v/>
      </c>
      <c r="AR47" s="91" t="s">
        <v>17</v>
      </c>
      <c r="AS47" s="92"/>
      <c r="AT47" s="89"/>
      <c r="AU47" s="16" t="str">
        <f>IF(AT47*15=0,"",AT47*15)</f>
        <v/>
      </c>
      <c r="AV47" s="90"/>
      <c r="AW47" s="16" t="str">
        <f>IF(AV47*15=0,"",AV47*15)</f>
        <v/>
      </c>
      <c r="AX47" s="91" t="s">
        <v>17</v>
      </c>
      <c r="AY47" s="15" t="s">
        <v>570</v>
      </c>
      <c r="AZ47" s="22" t="str">
        <f t="shared" si="41"/>
        <v/>
      </c>
      <c r="BA47" s="96" t="str">
        <f>IF((P47+V47+AB47+AH47+AN47+AT47)*14=0,"",(P47+V47+AB47+AH47+AN47+AT47)*14)</f>
        <v/>
      </c>
      <c r="BB47" s="23" t="str">
        <f t="shared" si="42"/>
        <v/>
      </c>
      <c r="BC47" s="96" t="str">
        <f>IF((L47+F47+R47+X47+AD47+AJ47+AP47+AV47)*14=0,"",(L47+F47+R47+X47+AD47+AJ47+AP47+AV47)*14)</f>
        <v/>
      </c>
      <c r="BD47" s="91" t="s">
        <v>17</v>
      </c>
      <c r="BE47" s="292" t="str">
        <f t="shared" si="43"/>
        <v/>
      </c>
      <c r="BF47" s="26"/>
      <c r="BG47" s="26"/>
    </row>
    <row r="48" spans="1:59" s="1" customFormat="1" ht="15.75" customHeight="1" thickBot="1" x14ac:dyDescent="0.25">
      <c r="A48" s="94" t="s">
        <v>855</v>
      </c>
      <c r="B48" s="29" t="s">
        <v>15</v>
      </c>
      <c r="C48" s="809" t="s">
        <v>261</v>
      </c>
      <c r="D48" s="89"/>
      <c r="E48" s="16" t="str">
        <f>IF(D48*15=0,"",D48*15)</f>
        <v/>
      </c>
      <c r="F48" s="90"/>
      <c r="G48" s="16" t="str">
        <f>IF(F48*15=0,"",F48*15)</f>
        <v/>
      </c>
      <c r="H48" s="91" t="s">
        <v>17</v>
      </c>
      <c r="I48" s="92"/>
      <c r="J48" s="89"/>
      <c r="K48" s="16" t="str">
        <f>IF(J48*15=0,"",J48*15)</f>
        <v/>
      </c>
      <c r="L48" s="90"/>
      <c r="M48" s="16" t="str">
        <f>IF(L48*15=0,"",L48*15)</f>
        <v/>
      </c>
      <c r="N48" s="91" t="s">
        <v>17</v>
      </c>
      <c r="O48" s="92"/>
      <c r="P48" s="89"/>
      <c r="Q48" s="16" t="str">
        <f>IF(P48*15=0,"",P48*15)</f>
        <v/>
      </c>
      <c r="R48" s="90"/>
      <c r="S48" s="16" t="str">
        <f>IF(R48*15=0,"",R48*15)</f>
        <v/>
      </c>
      <c r="T48" s="91" t="s">
        <v>17</v>
      </c>
      <c r="U48" s="92"/>
      <c r="V48" s="89"/>
      <c r="W48" s="16" t="str">
        <f>IF(V48*15=0,"",V48*15)</f>
        <v/>
      </c>
      <c r="X48" s="90"/>
      <c r="Y48" s="16" t="str">
        <f>IF(X48*15=0,"",X48*15)</f>
        <v/>
      </c>
      <c r="Z48" s="91" t="s">
        <v>17</v>
      </c>
      <c r="AA48" s="92"/>
      <c r="AB48" s="89"/>
      <c r="AC48" s="16" t="str">
        <f>IF(AB48*15=0,"",AB48*15)</f>
        <v/>
      </c>
      <c r="AD48" s="90"/>
      <c r="AE48" s="16" t="str">
        <f>IF(AD48*15=0,"",AD48*15)</f>
        <v/>
      </c>
      <c r="AF48" s="91" t="s">
        <v>17</v>
      </c>
      <c r="AG48" s="92"/>
      <c r="AH48" s="89"/>
      <c r="AI48" s="16" t="str">
        <f>IF(AH48*15=0,"",AH48*15)</f>
        <v/>
      </c>
      <c r="AJ48" s="90"/>
      <c r="AK48" s="16" t="str">
        <f>IF(AJ48*15=0,"",AJ48*15)</f>
        <v/>
      </c>
      <c r="AL48" s="91" t="s">
        <v>17</v>
      </c>
      <c r="AM48" s="92"/>
      <c r="AN48" s="89"/>
      <c r="AO48" s="16" t="str">
        <f>IF(AN48*15=0,"",AN48*15)</f>
        <v/>
      </c>
      <c r="AP48" s="90"/>
      <c r="AQ48" s="16" t="str">
        <f>IF(AP48*15=0,"",AP48*15)</f>
        <v/>
      </c>
      <c r="AR48" s="91" t="s">
        <v>17</v>
      </c>
      <c r="AS48" s="92"/>
      <c r="AT48" s="89"/>
      <c r="AU48" s="16" t="str">
        <f>IF(AT48*15=0,"",AT48*15)</f>
        <v/>
      </c>
      <c r="AV48" s="90"/>
      <c r="AW48" s="16" t="str">
        <f>IF(AV48*15=0,"",AV48*15)</f>
        <v/>
      </c>
      <c r="AX48" s="91" t="s">
        <v>17</v>
      </c>
      <c r="AY48" s="15" t="s">
        <v>570</v>
      </c>
      <c r="AZ48" s="22" t="str">
        <f t="shared" si="41"/>
        <v/>
      </c>
      <c r="BA48" s="96" t="str">
        <f>IF((P48+V48+AB48+AH48+AN48+AT48)*14=0,"",(P48+V48+AB48+AH48+AN48+AT48)*14)</f>
        <v/>
      </c>
      <c r="BB48" s="23" t="str">
        <f t="shared" si="42"/>
        <v/>
      </c>
      <c r="BC48" s="16" t="str">
        <f>IF((L48+F48+R48+X48+AD48+AJ48+AP48+AV48)*14=0,"",(L48+F48+R48+X48+AD48+AJ48+AP48+AV48)*14)</f>
        <v/>
      </c>
      <c r="BD48" s="91" t="s">
        <v>17</v>
      </c>
      <c r="BE48" s="292" t="str">
        <f t="shared" si="43"/>
        <v/>
      </c>
      <c r="BF48" s="26"/>
      <c r="BG48" s="26"/>
    </row>
    <row r="49" spans="1:59" ht="15.75" customHeight="1" thickBot="1" x14ac:dyDescent="0.3">
      <c r="A49" s="298"/>
      <c r="B49" s="299"/>
      <c r="C49" s="300" t="s">
        <v>18</v>
      </c>
      <c r="D49" s="301">
        <f>SUM(D46:D48)</f>
        <v>0</v>
      </c>
      <c r="E49" s="302">
        <f t="shared" ref="E49:G49" si="44">SUM(E46:E48)</f>
        <v>0</v>
      </c>
      <c r="F49" s="303">
        <f t="shared" si="44"/>
        <v>0</v>
      </c>
      <c r="G49" s="302">
        <f t="shared" si="44"/>
        <v>0</v>
      </c>
      <c r="H49" s="296" t="s">
        <v>17</v>
      </c>
      <c r="I49" s="304" t="s">
        <v>17</v>
      </c>
      <c r="J49" s="305">
        <f t="shared" ref="J49:M49" si="45">SUM(J46:J48)</f>
        <v>0</v>
      </c>
      <c r="K49" s="302">
        <f t="shared" si="45"/>
        <v>0</v>
      </c>
      <c r="L49" s="303">
        <f t="shared" si="45"/>
        <v>0</v>
      </c>
      <c r="M49" s="302">
        <f t="shared" si="45"/>
        <v>0</v>
      </c>
      <c r="N49" s="296" t="s">
        <v>17</v>
      </c>
      <c r="O49" s="304" t="s">
        <v>17</v>
      </c>
      <c r="P49" s="301">
        <f t="shared" ref="P49:S49" si="46">SUM(P46:P48)</f>
        <v>0</v>
      </c>
      <c r="Q49" s="302">
        <f t="shared" si="46"/>
        <v>0</v>
      </c>
      <c r="R49" s="303">
        <f t="shared" si="46"/>
        <v>0</v>
      </c>
      <c r="S49" s="302">
        <f t="shared" si="46"/>
        <v>0</v>
      </c>
      <c r="T49" s="306" t="s">
        <v>17</v>
      </c>
      <c r="U49" s="304" t="s">
        <v>17</v>
      </c>
      <c r="V49" s="305">
        <f t="shared" ref="V49:Y49" si="47">SUM(V46:V48)</f>
        <v>0</v>
      </c>
      <c r="W49" s="302">
        <f t="shared" si="47"/>
        <v>0</v>
      </c>
      <c r="X49" s="303">
        <f t="shared" si="47"/>
        <v>0</v>
      </c>
      <c r="Y49" s="302">
        <f t="shared" si="47"/>
        <v>0</v>
      </c>
      <c r="Z49" s="296" t="s">
        <v>17</v>
      </c>
      <c r="AA49" s="304" t="s">
        <v>17</v>
      </c>
      <c r="AB49" s="301">
        <f t="shared" ref="AB49:AE49" si="48">SUM(AB46:AB48)</f>
        <v>0</v>
      </c>
      <c r="AC49" s="302">
        <f t="shared" si="48"/>
        <v>0</v>
      </c>
      <c r="AD49" s="303">
        <f t="shared" si="48"/>
        <v>0</v>
      </c>
      <c r="AE49" s="302">
        <f t="shared" si="48"/>
        <v>0</v>
      </c>
      <c r="AF49" s="296" t="s">
        <v>17</v>
      </c>
      <c r="AG49" s="304" t="s">
        <v>17</v>
      </c>
      <c r="AH49" s="305">
        <f t="shared" ref="AH49:AK49" si="49">SUM(AH46:AH48)</f>
        <v>0</v>
      </c>
      <c r="AI49" s="302">
        <f t="shared" si="49"/>
        <v>0</v>
      </c>
      <c r="AJ49" s="303">
        <f t="shared" si="49"/>
        <v>0</v>
      </c>
      <c r="AK49" s="302">
        <f t="shared" si="49"/>
        <v>0</v>
      </c>
      <c r="AL49" s="296" t="s">
        <v>17</v>
      </c>
      <c r="AM49" s="304" t="s">
        <v>17</v>
      </c>
      <c r="AN49" s="301">
        <f t="shared" ref="AN49:AQ49" si="50">SUM(AN46:AN48)</f>
        <v>0</v>
      </c>
      <c r="AO49" s="302">
        <f t="shared" si="50"/>
        <v>0</v>
      </c>
      <c r="AP49" s="303">
        <f t="shared" si="50"/>
        <v>0</v>
      </c>
      <c r="AQ49" s="302">
        <f t="shared" si="50"/>
        <v>0</v>
      </c>
      <c r="AR49" s="306" t="s">
        <v>17</v>
      </c>
      <c r="AS49" s="304" t="s">
        <v>17</v>
      </c>
      <c r="AT49" s="305">
        <f t="shared" ref="AT49:AW49" si="51">SUM(AT46:AT48)</f>
        <v>0</v>
      </c>
      <c r="AU49" s="302">
        <f t="shared" si="51"/>
        <v>0</v>
      </c>
      <c r="AV49" s="303">
        <f t="shared" si="51"/>
        <v>0</v>
      </c>
      <c r="AW49" s="302">
        <f t="shared" si="51"/>
        <v>0</v>
      </c>
      <c r="AX49" s="296" t="s">
        <v>17</v>
      </c>
      <c r="AY49" s="304" t="s">
        <v>17</v>
      </c>
      <c r="AZ49" s="293" t="str">
        <f>IF(D49+J49+P49+V49=0,"",D49+J49+P49+V49)</f>
        <v/>
      </c>
      <c r="BA49" s="294" t="str">
        <f>IF((P49+V49+AB49+AH49+AN49+AT49)*14=0,"",(P49+V49+AB49+AH49+AN49+AT49)*14)</f>
        <v/>
      </c>
      <c r="BB49" s="295" t="str">
        <f>IF(F49+L49+R49+X49=0,"",F49+L49+R49+X49)</f>
        <v/>
      </c>
      <c r="BC49" s="294" t="str">
        <f>IF((L49+F49+R49+X49+AD49+AJ49+AP49+AV49)*14=0,"",(L49+F49+R49+X49+AD49+AJ49+AP49+AV49)*14)</f>
        <v/>
      </c>
      <c r="BD49" s="296" t="s">
        <v>17</v>
      </c>
      <c r="BE49" s="297" t="s">
        <v>43</v>
      </c>
    </row>
    <row r="50" spans="1:59" ht="15.75" customHeight="1" thickBot="1" x14ac:dyDescent="0.3">
      <c r="A50" s="310"/>
      <c r="B50" s="311"/>
      <c r="C50" s="312" t="s">
        <v>45</v>
      </c>
      <c r="D50" s="313">
        <f>D44+D49</f>
        <v>17</v>
      </c>
      <c r="E50" s="314">
        <f t="shared" ref="E50:G50" si="52">E44+E49</f>
        <v>186</v>
      </c>
      <c r="F50" s="315">
        <f t="shared" si="52"/>
        <v>29</v>
      </c>
      <c r="G50" s="314">
        <f t="shared" si="52"/>
        <v>310</v>
      </c>
      <c r="H50" s="308" t="s">
        <v>17</v>
      </c>
      <c r="I50" s="316" t="s">
        <v>17</v>
      </c>
      <c r="J50" s="317">
        <f t="shared" ref="J50:M50" si="53">J44+J49</f>
        <v>11</v>
      </c>
      <c r="K50" s="314">
        <f t="shared" si="53"/>
        <v>166</v>
      </c>
      <c r="L50" s="315">
        <f t="shared" si="53"/>
        <v>19</v>
      </c>
      <c r="M50" s="314">
        <f t="shared" si="53"/>
        <v>262</v>
      </c>
      <c r="N50" s="308" t="s">
        <v>17</v>
      </c>
      <c r="O50" s="316" t="s">
        <v>17</v>
      </c>
      <c r="P50" s="313">
        <f t="shared" ref="P50:S50" si="54">P44+P49</f>
        <v>11</v>
      </c>
      <c r="Q50" s="314">
        <f t="shared" si="54"/>
        <v>158</v>
      </c>
      <c r="R50" s="315">
        <f t="shared" si="54"/>
        <v>15</v>
      </c>
      <c r="S50" s="314">
        <f t="shared" si="54"/>
        <v>206</v>
      </c>
      <c r="T50" s="318" t="s">
        <v>17</v>
      </c>
      <c r="U50" s="316" t="s">
        <v>17</v>
      </c>
      <c r="V50" s="317">
        <f t="shared" ref="V50:Y50" si="55">V44+V49</f>
        <v>8</v>
      </c>
      <c r="W50" s="314">
        <f t="shared" si="55"/>
        <v>116</v>
      </c>
      <c r="X50" s="315">
        <f t="shared" si="55"/>
        <v>20</v>
      </c>
      <c r="Y50" s="314">
        <f t="shared" si="55"/>
        <v>276</v>
      </c>
      <c r="Z50" s="308" t="s">
        <v>17</v>
      </c>
      <c r="AA50" s="316" t="s">
        <v>17</v>
      </c>
      <c r="AB50" s="313">
        <f t="shared" ref="AB50:AE50" si="56">AB44+AB49</f>
        <v>11</v>
      </c>
      <c r="AC50" s="314">
        <f t="shared" si="56"/>
        <v>150</v>
      </c>
      <c r="AD50" s="315">
        <f t="shared" si="56"/>
        <v>20</v>
      </c>
      <c r="AE50" s="314">
        <f t="shared" si="56"/>
        <v>290</v>
      </c>
      <c r="AF50" s="308" t="s">
        <v>17</v>
      </c>
      <c r="AG50" s="316" t="s">
        <v>17</v>
      </c>
      <c r="AH50" s="317">
        <f t="shared" ref="AH50:AK50" si="57">AH44+AH49</f>
        <v>10</v>
      </c>
      <c r="AI50" s="314">
        <f t="shared" si="57"/>
        <v>144</v>
      </c>
      <c r="AJ50" s="315">
        <f t="shared" si="57"/>
        <v>17</v>
      </c>
      <c r="AK50" s="314">
        <f t="shared" si="57"/>
        <v>240</v>
      </c>
      <c r="AL50" s="308" t="s">
        <v>17</v>
      </c>
      <c r="AM50" s="316" t="s">
        <v>17</v>
      </c>
      <c r="AN50" s="313">
        <f t="shared" ref="AN50:AQ50" si="58">AN44+AN49</f>
        <v>6</v>
      </c>
      <c r="AO50" s="314">
        <f t="shared" si="58"/>
        <v>84</v>
      </c>
      <c r="AP50" s="315">
        <f t="shared" si="58"/>
        <v>24</v>
      </c>
      <c r="AQ50" s="314">
        <f t="shared" si="58"/>
        <v>342</v>
      </c>
      <c r="AR50" s="318" t="s">
        <v>17</v>
      </c>
      <c r="AS50" s="316" t="s">
        <v>17</v>
      </c>
      <c r="AT50" s="317">
        <f t="shared" ref="AT50:AW50" si="59">AT44+AT49</f>
        <v>8</v>
      </c>
      <c r="AU50" s="314">
        <f t="shared" si="59"/>
        <v>84</v>
      </c>
      <c r="AV50" s="315">
        <f t="shared" si="59"/>
        <v>20</v>
      </c>
      <c r="AW50" s="314">
        <f t="shared" si="59"/>
        <v>208</v>
      </c>
      <c r="AX50" s="308" t="s">
        <v>17</v>
      </c>
      <c r="AY50" s="316" t="s">
        <v>17</v>
      </c>
      <c r="AZ50" s="307">
        <f>IF(D50+J50+P50+V50+AB50+AN50+AT50+AH50=0,"",D50+J50+P50+V50+AB50+AN50+AT50+AH50)</f>
        <v>82</v>
      </c>
      <c r="BA50" s="307">
        <f>IF(E50+K50+Q50+W50+AC50+AI50+AO50+AU50=0,"",E50+K50+Q50+W50+AC50+AI50+AO50+AU50)</f>
        <v>1088</v>
      </c>
      <c r="BB50" s="307">
        <f>IF(F50+L50+R50+X50+AD50+AP50+AV50+AJ50=0,"",F50+L50+R50+X50+AD50+AP50+AV50+AJ50)</f>
        <v>164</v>
      </c>
      <c r="BC50" s="307">
        <f>IF(G50+M50+S50+Y50+AE50+AQ50+AW50+AK50=0,"",G50+M50+S50+Y50+AE50+AQ50+AW50+AK50)</f>
        <v>2134</v>
      </c>
      <c r="BD50" s="308" t="s">
        <v>17</v>
      </c>
      <c r="BE50" s="309" t="s">
        <v>43</v>
      </c>
    </row>
    <row r="51" spans="1:59" ht="15.75" customHeight="1" thickTop="1" x14ac:dyDescent="0.25">
      <c r="A51" s="319"/>
      <c r="B51" s="320"/>
      <c r="C51" s="321"/>
      <c r="D51" s="878"/>
      <c r="E51" s="879"/>
      <c r="F51" s="879"/>
      <c r="G51" s="879"/>
      <c r="H51" s="879"/>
      <c r="I51" s="879"/>
      <c r="J51" s="879"/>
      <c r="K51" s="879"/>
      <c r="L51" s="879"/>
      <c r="M51" s="879"/>
      <c r="N51" s="879"/>
      <c r="O51" s="879"/>
      <c r="P51" s="879"/>
      <c r="Q51" s="879"/>
      <c r="R51" s="879"/>
      <c r="S51" s="879"/>
      <c r="T51" s="879"/>
      <c r="U51" s="879"/>
      <c r="V51" s="879"/>
      <c r="W51" s="879"/>
      <c r="X51" s="879"/>
      <c r="Y51" s="879"/>
      <c r="Z51" s="879"/>
      <c r="AA51" s="879"/>
      <c r="AB51" s="878"/>
      <c r="AC51" s="879"/>
      <c r="AD51" s="879"/>
      <c r="AE51" s="879"/>
      <c r="AF51" s="879"/>
      <c r="AG51" s="879"/>
      <c r="AH51" s="879"/>
      <c r="AI51" s="879"/>
      <c r="AJ51" s="879"/>
      <c r="AK51" s="879"/>
      <c r="AL51" s="879"/>
      <c r="AM51" s="879"/>
      <c r="AN51" s="879"/>
      <c r="AO51" s="879"/>
      <c r="AP51" s="879"/>
      <c r="AQ51" s="879"/>
      <c r="AR51" s="879"/>
      <c r="AS51" s="879"/>
      <c r="AT51" s="879"/>
      <c r="AU51" s="879"/>
      <c r="AV51" s="879"/>
      <c r="AW51" s="879"/>
      <c r="AX51" s="879"/>
      <c r="AY51" s="879"/>
      <c r="AZ51" s="874"/>
      <c r="BA51" s="875"/>
      <c r="BB51" s="875"/>
      <c r="BC51" s="875"/>
      <c r="BD51" s="875"/>
      <c r="BE51" s="875"/>
      <c r="BF51" s="291"/>
      <c r="BG51" s="291"/>
    </row>
    <row r="52" spans="1:59" ht="15.75" customHeight="1" x14ac:dyDescent="0.2">
      <c r="A52" s="325" t="s">
        <v>234</v>
      </c>
      <c r="B52" s="128" t="s">
        <v>15</v>
      </c>
      <c r="C52" s="326" t="s">
        <v>20</v>
      </c>
      <c r="D52" s="327"/>
      <c r="E52" s="118"/>
      <c r="F52" s="118"/>
      <c r="G52" s="118"/>
      <c r="H52" s="328"/>
      <c r="I52" s="329"/>
      <c r="J52" s="330"/>
      <c r="K52" s="118"/>
      <c r="L52" s="118"/>
      <c r="M52" s="118">
        <v>160</v>
      </c>
      <c r="N52" s="328">
        <v>0</v>
      </c>
      <c r="O52" s="329" t="s">
        <v>184</v>
      </c>
      <c r="P52" s="119"/>
      <c r="Q52" s="118"/>
      <c r="R52" s="118"/>
      <c r="S52" s="118"/>
      <c r="T52" s="328"/>
      <c r="U52" s="329"/>
      <c r="V52" s="330"/>
      <c r="W52" s="118"/>
      <c r="X52" s="118"/>
      <c r="Y52" s="118"/>
      <c r="Z52" s="328"/>
      <c r="AA52" s="329"/>
      <c r="AB52" s="330"/>
      <c r="AC52" s="118"/>
      <c r="AD52" s="118"/>
      <c r="AE52" s="118"/>
      <c r="AF52" s="328"/>
      <c r="AG52" s="329"/>
      <c r="AH52" s="330"/>
      <c r="AI52" s="118"/>
      <c r="AJ52" s="118"/>
      <c r="AK52" s="131"/>
      <c r="AL52" s="132"/>
      <c r="AM52" s="333"/>
      <c r="AN52" s="330"/>
      <c r="AO52" s="118"/>
      <c r="AP52" s="118"/>
      <c r="AQ52" s="118"/>
      <c r="AR52" s="328"/>
      <c r="AS52" s="329"/>
      <c r="AT52" s="330"/>
      <c r="AU52" s="118"/>
      <c r="AV52" s="118"/>
      <c r="AW52" s="90"/>
      <c r="AX52" s="33"/>
      <c r="AY52" s="334"/>
      <c r="AZ52" s="322"/>
      <c r="BA52" s="323"/>
      <c r="BB52" s="323"/>
      <c r="BC52" s="323"/>
      <c r="BD52" s="323"/>
      <c r="BE52" s="323"/>
      <c r="BF52" s="324"/>
      <c r="BG52" s="324"/>
    </row>
    <row r="53" spans="1:59" ht="15.75" customHeight="1" x14ac:dyDescent="0.2">
      <c r="A53" s="335" t="s">
        <v>235</v>
      </c>
      <c r="B53" s="174" t="s">
        <v>15</v>
      </c>
      <c r="C53" s="336" t="s">
        <v>21</v>
      </c>
      <c r="D53" s="337"/>
      <c r="E53" s="118"/>
      <c r="F53" s="118"/>
      <c r="G53" s="118"/>
      <c r="H53" s="328"/>
      <c r="I53" s="338"/>
      <c r="J53" s="330"/>
      <c r="K53" s="118"/>
      <c r="L53" s="118"/>
      <c r="M53" s="118"/>
      <c r="N53" s="328"/>
      <c r="O53" s="338"/>
      <c r="P53" s="119"/>
      <c r="Q53" s="118"/>
      <c r="R53" s="118"/>
      <c r="S53" s="118"/>
      <c r="T53" s="328"/>
      <c r="U53" s="338"/>
      <c r="V53" s="330"/>
      <c r="W53" s="118"/>
      <c r="X53" s="118"/>
      <c r="Y53" s="118">
        <v>160</v>
      </c>
      <c r="Z53" s="328">
        <v>0</v>
      </c>
      <c r="AA53" s="338" t="s">
        <v>184</v>
      </c>
      <c r="AB53" s="330"/>
      <c r="AC53" s="118"/>
      <c r="AD53" s="118"/>
      <c r="AE53" s="118"/>
      <c r="AF53" s="328"/>
      <c r="AG53" s="338"/>
      <c r="AH53" s="330"/>
      <c r="AI53" s="118"/>
      <c r="AJ53" s="118"/>
      <c r="AK53" s="131"/>
      <c r="AL53" s="132"/>
      <c r="AM53" s="340"/>
      <c r="AN53" s="330"/>
      <c r="AO53" s="118"/>
      <c r="AP53" s="118"/>
      <c r="AQ53" s="118"/>
      <c r="AR53" s="328"/>
      <c r="AS53" s="338"/>
      <c r="AT53" s="330"/>
      <c r="AU53" s="118"/>
      <c r="AV53" s="118"/>
      <c r="AW53" s="90"/>
      <c r="AX53" s="33"/>
      <c r="AY53" s="334"/>
      <c r="AZ53" s="322"/>
      <c r="BA53" s="323"/>
      <c r="BB53" s="323"/>
      <c r="BC53" s="323"/>
      <c r="BD53" s="323"/>
      <c r="BE53" s="323"/>
      <c r="BF53" s="324"/>
      <c r="BG53" s="324"/>
    </row>
    <row r="54" spans="1:59" ht="15.75" customHeight="1" x14ac:dyDescent="0.2">
      <c r="A54" s="335" t="s">
        <v>236</v>
      </c>
      <c r="B54" s="174" t="s">
        <v>15</v>
      </c>
      <c r="C54" s="336" t="s">
        <v>33</v>
      </c>
      <c r="D54" s="337"/>
      <c r="E54" s="118"/>
      <c r="F54" s="118"/>
      <c r="G54" s="118"/>
      <c r="H54" s="328"/>
      <c r="I54" s="338"/>
      <c r="J54" s="330"/>
      <c r="K54" s="118"/>
      <c r="L54" s="118"/>
      <c r="M54" s="118"/>
      <c r="N54" s="328"/>
      <c r="O54" s="338"/>
      <c r="P54" s="119"/>
      <c r="Q54" s="118"/>
      <c r="R54" s="118"/>
      <c r="S54" s="118"/>
      <c r="T54" s="328"/>
      <c r="U54" s="338"/>
      <c r="V54" s="330"/>
      <c r="W54" s="118"/>
      <c r="X54" s="118"/>
      <c r="Y54" s="118"/>
      <c r="Z54" s="328"/>
      <c r="AA54" s="338"/>
      <c r="AB54" s="330"/>
      <c r="AC54" s="118"/>
      <c r="AD54" s="118"/>
      <c r="AE54" s="118"/>
      <c r="AF54" s="328"/>
      <c r="AG54" s="338"/>
      <c r="AH54" s="330"/>
      <c r="AI54" s="118"/>
      <c r="AJ54" s="118"/>
      <c r="AK54" s="131">
        <v>160</v>
      </c>
      <c r="AL54" s="132">
        <v>0</v>
      </c>
      <c r="AM54" s="340" t="s">
        <v>184</v>
      </c>
      <c r="AN54" s="330"/>
      <c r="AO54" s="118"/>
      <c r="AP54" s="118"/>
      <c r="AQ54" s="118"/>
      <c r="AR54" s="328"/>
      <c r="AS54" s="338"/>
      <c r="AT54" s="330"/>
      <c r="AU54" s="118"/>
      <c r="AV54" s="118"/>
      <c r="AW54" s="90"/>
      <c r="AX54" s="33"/>
      <c r="AY54" s="334"/>
      <c r="AZ54" s="322"/>
      <c r="BA54" s="323"/>
      <c r="BB54" s="323"/>
      <c r="BC54" s="323"/>
      <c r="BD54" s="323"/>
      <c r="BE54" s="323"/>
      <c r="BF54" s="324"/>
      <c r="BG54" s="324"/>
    </row>
    <row r="55" spans="1:59" ht="17.25" customHeight="1" thickBot="1" x14ac:dyDescent="0.25">
      <c r="A55" s="344" t="s">
        <v>237</v>
      </c>
      <c r="B55" s="345" t="s">
        <v>15</v>
      </c>
      <c r="C55" s="346" t="s">
        <v>238</v>
      </c>
      <c r="D55" s="347"/>
      <c r="E55" s="348"/>
      <c r="F55" s="348"/>
      <c r="G55" s="348"/>
      <c r="H55" s="349"/>
      <c r="I55" s="350"/>
      <c r="J55" s="351"/>
      <c r="K55" s="348"/>
      <c r="L55" s="348"/>
      <c r="M55" s="348"/>
      <c r="N55" s="349"/>
      <c r="O55" s="350"/>
      <c r="P55" s="352"/>
      <c r="Q55" s="348"/>
      <c r="R55" s="348"/>
      <c r="S55" s="348"/>
      <c r="T55" s="349"/>
      <c r="U55" s="350"/>
      <c r="V55" s="351"/>
      <c r="W55" s="348"/>
      <c r="X55" s="348"/>
      <c r="Y55" s="348"/>
      <c r="Z55" s="349"/>
      <c r="AA55" s="350"/>
      <c r="AB55" s="351"/>
      <c r="AC55" s="348"/>
      <c r="AD55" s="348"/>
      <c r="AE55" s="348"/>
      <c r="AF55" s="349"/>
      <c r="AG55" s="350"/>
      <c r="AH55" s="351"/>
      <c r="AI55" s="348"/>
      <c r="AJ55" s="348"/>
      <c r="AK55" s="348"/>
      <c r="AL55" s="349"/>
      <c r="AM55" s="355"/>
      <c r="AN55" s="351"/>
      <c r="AO55" s="348"/>
      <c r="AP55" s="348"/>
      <c r="AQ55" s="348"/>
      <c r="AR55" s="349"/>
      <c r="AS55" s="350"/>
      <c r="AT55" s="351"/>
      <c r="AU55" s="348"/>
      <c r="AV55" s="348"/>
      <c r="AW55" s="356">
        <v>80</v>
      </c>
      <c r="AX55" s="357">
        <v>0</v>
      </c>
      <c r="AY55" s="358" t="s">
        <v>184</v>
      </c>
      <c r="AZ55" s="341"/>
      <c r="BA55" s="342"/>
      <c r="BB55" s="342"/>
      <c r="BC55" s="342"/>
      <c r="BD55" s="342"/>
      <c r="BE55" s="343"/>
    </row>
    <row r="56" spans="1:59" ht="15.75" customHeight="1" thickTop="1" x14ac:dyDescent="0.2">
      <c r="A56" s="882" t="s">
        <v>22</v>
      </c>
      <c r="B56" s="883"/>
      <c r="C56" s="883"/>
      <c r="D56" s="883"/>
      <c r="E56" s="883"/>
      <c r="F56" s="883"/>
      <c r="G56" s="883"/>
      <c r="H56" s="883"/>
      <c r="I56" s="883"/>
      <c r="J56" s="883"/>
      <c r="K56" s="883"/>
      <c r="L56" s="883"/>
      <c r="M56" s="883"/>
      <c r="N56" s="883"/>
      <c r="O56" s="883"/>
      <c r="P56" s="883"/>
      <c r="Q56" s="883"/>
      <c r="R56" s="883"/>
      <c r="S56" s="883"/>
      <c r="T56" s="883"/>
      <c r="U56" s="883"/>
      <c r="V56" s="883"/>
      <c r="W56" s="883"/>
      <c r="X56" s="883"/>
      <c r="Y56" s="883"/>
      <c r="Z56" s="883"/>
      <c r="AA56" s="883"/>
      <c r="AB56" s="359"/>
      <c r="AC56" s="359"/>
      <c r="AD56" s="359"/>
      <c r="AE56" s="359"/>
      <c r="AF56" s="359"/>
      <c r="AG56" s="359"/>
      <c r="AH56" s="359"/>
      <c r="AI56" s="359"/>
      <c r="AJ56" s="359"/>
      <c r="AK56" s="359"/>
      <c r="AL56" s="359"/>
      <c r="AM56" s="359"/>
      <c r="AN56" s="359"/>
      <c r="AO56" s="359"/>
      <c r="AP56" s="359"/>
      <c r="AQ56" s="359"/>
      <c r="AR56" s="359"/>
      <c r="AS56" s="359"/>
      <c r="AT56" s="359"/>
      <c r="AU56" s="359"/>
      <c r="AV56" s="359"/>
      <c r="AW56" s="359"/>
      <c r="AX56" s="359"/>
      <c r="AY56" s="359"/>
      <c r="AZ56" s="341"/>
      <c r="BA56" s="342"/>
      <c r="BB56" s="342"/>
      <c r="BC56" s="342"/>
      <c r="BD56" s="342"/>
      <c r="BE56" s="343"/>
    </row>
    <row r="57" spans="1:59" ht="15.75" customHeight="1" x14ac:dyDescent="0.25">
      <c r="A57" s="360"/>
      <c r="B57" s="116"/>
      <c r="C57" s="361" t="s">
        <v>23</v>
      </c>
      <c r="D57" s="144"/>
      <c r="E57" s="145"/>
      <c r="F57" s="145"/>
      <c r="G57" s="145"/>
      <c r="H57" s="23"/>
      <c r="I57" s="146" t="str">
        <f>IF(COUNTIF(I12:I54,"A")=0,"",COUNTIF(I12:I54,"A"))</f>
        <v/>
      </c>
      <c r="J57" s="144"/>
      <c r="K57" s="145"/>
      <c r="L57" s="145"/>
      <c r="M57" s="145"/>
      <c r="N57" s="23"/>
      <c r="O57" s="146">
        <f>IF(COUNTIF(O12:O54,"A")=0,"",COUNTIF(O12:O54,"A"))</f>
        <v>1</v>
      </c>
      <c r="P57" s="144"/>
      <c r="Q57" s="145"/>
      <c r="R57" s="145"/>
      <c r="S57" s="145"/>
      <c r="T57" s="23"/>
      <c r="U57" s="146" t="str">
        <f>IF(COUNTIF(U12:U54,"A")=0,"",COUNTIF(U12:U54,"A"))</f>
        <v/>
      </c>
      <c r="V57" s="144"/>
      <c r="W57" s="145"/>
      <c r="X57" s="145"/>
      <c r="Y57" s="145"/>
      <c r="Z57" s="23"/>
      <c r="AA57" s="146">
        <f>IF(COUNTIF(AA12:AA54,"A")=0,"",COUNTIF(AA12:AA54,"A"))</f>
        <v>1</v>
      </c>
      <c r="AB57" s="144"/>
      <c r="AC57" s="145"/>
      <c r="AD57" s="145"/>
      <c r="AE57" s="145"/>
      <c r="AF57" s="23"/>
      <c r="AG57" s="146" t="str">
        <f>IF(COUNTIF(AG12:AG54,"A")=0,"",COUNTIF(AG12:AG54,"A"))</f>
        <v/>
      </c>
      <c r="AH57" s="144"/>
      <c r="AI57" s="145"/>
      <c r="AJ57" s="145"/>
      <c r="AK57" s="145"/>
      <c r="AL57" s="23"/>
      <c r="AM57" s="146">
        <f>IF(COUNTIF(AM12:AM54,"A")=0,"",COUNTIF(AM12:AM54,"A"))</f>
        <v>1</v>
      </c>
      <c r="AN57" s="144"/>
      <c r="AO57" s="145"/>
      <c r="AP57" s="145"/>
      <c r="AQ57" s="145"/>
      <c r="AR57" s="23"/>
      <c r="AS57" s="146" t="str">
        <f>IF(COUNTIF(AS12:AS54,"A")=0,"",COUNTIF(AS12:AS54,"A"))</f>
        <v/>
      </c>
      <c r="AT57" s="144"/>
      <c r="AU57" s="145"/>
      <c r="AV57" s="145"/>
      <c r="AW57" s="145"/>
      <c r="AX57" s="23"/>
      <c r="AY57" s="146">
        <v>1</v>
      </c>
      <c r="AZ57" s="147"/>
      <c r="BA57" s="145"/>
      <c r="BB57" s="145"/>
      <c r="BC57" s="145"/>
      <c r="BD57" s="23"/>
      <c r="BE57" s="374">
        <f t="shared" ref="BE57:BE69" si="60">IF(SUM(I57:AY57)=0,"",SUM(I57:AY57))</f>
        <v>4</v>
      </c>
    </row>
    <row r="58" spans="1:59" ht="15.75" customHeight="1" x14ac:dyDescent="0.25">
      <c r="A58" s="360"/>
      <c r="B58" s="116"/>
      <c r="C58" s="361" t="s">
        <v>24</v>
      </c>
      <c r="D58" s="144"/>
      <c r="E58" s="145"/>
      <c r="F58" s="145"/>
      <c r="G58" s="145"/>
      <c r="H58" s="23"/>
      <c r="I58" s="146" t="str">
        <f>IF(COUNTIF(I12:I54,"B")=0,"",COUNTIF(I12:I54,"B"))</f>
        <v/>
      </c>
      <c r="J58" s="144"/>
      <c r="K58" s="145"/>
      <c r="L58" s="145"/>
      <c r="M58" s="145"/>
      <c r="N58" s="23"/>
      <c r="O58" s="146" t="str">
        <f>IF(COUNTIF(O12:O54,"B")=0,"",COUNTIF(O12:O54,"B"))</f>
        <v/>
      </c>
      <c r="P58" s="144"/>
      <c r="Q58" s="145"/>
      <c r="R58" s="145"/>
      <c r="S58" s="145"/>
      <c r="T58" s="23"/>
      <c r="U58" s="146" t="str">
        <f>IF(COUNTIF(U12:U54,"B")=0,"",COUNTIF(U12:U54,"B"))</f>
        <v/>
      </c>
      <c r="V58" s="144"/>
      <c r="W58" s="145"/>
      <c r="X58" s="145"/>
      <c r="Y58" s="145"/>
      <c r="Z58" s="23"/>
      <c r="AA58" s="146" t="str">
        <f>IF(COUNTIF(AA12:AA54,"B")=0,"",COUNTIF(AA12:AA54,"B"))</f>
        <v/>
      </c>
      <c r="AB58" s="144"/>
      <c r="AC58" s="145"/>
      <c r="AD58" s="145"/>
      <c r="AE58" s="145"/>
      <c r="AF58" s="23"/>
      <c r="AG58" s="146">
        <f>IF(COUNTIF(AG12:AG54,"B")=0,"",COUNTIF(AG12:AG54,"B"))</f>
        <v>2</v>
      </c>
      <c r="AH58" s="144"/>
      <c r="AI58" s="145"/>
      <c r="AJ58" s="145"/>
      <c r="AK58" s="145"/>
      <c r="AL58" s="23"/>
      <c r="AM58" s="146" t="str">
        <f>IF(COUNTIF(AM12:AM54,"B")=0,"",COUNTIF(AM12:AM54,"B"))</f>
        <v/>
      </c>
      <c r="AN58" s="144"/>
      <c r="AO58" s="145"/>
      <c r="AP58" s="145"/>
      <c r="AQ58" s="145"/>
      <c r="AR58" s="23"/>
      <c r="AS58" s="146">
        <f>IF(COUNTIF(AS12:AS54,"B")=0,"",COUNTIF(AS12:AS54,"B"))</f>
        <v>1</v>
      </c>
      <c r="AT58" s="144"/>
      <c r="AU58" s="145"/>
      <c r="AV58" s="145"/>
      <c r="AW58" s="145"/>
      <c r="AX58" s="23"/>
      <c r="AY58" s="146">
        <v>1</v>
      </c>
      <c r="AZ58" s="147"/>
      <c r="BA58" s="145"/>
      <c r="BB58" s="145"/>
      <c r="BC58" s="145"/>
      <c r="BD58" s="23"/>
      <c r="BE58" s="374">
        <f t="shared" si="60"/>
        <v>4</v>
      </c>
    </row>
    <row r="59" spans="1:59" ht="15.75" customHeight="1" x14ac:dyDescent="0.25">
      <c r="A59" s="360"/>
      <c r="B59" s="116"/>
      <c r="C59" s="361" t="s">
        <v>60</v>
      </c>
      <c r="D59" s="144"/>
      <c r="E59" s="145"/>
      <c r="F59" s="145"/>
      <c r="G59" s="145"/>
      <c r="H59" s="23"/>
      <c r="I59" s="146">
        <f>IF(COUNTIF(I12:I54,"ÉÉ")=0,"",COUNTIF(I12:I54,"ÉÉ"))</f>
        <v>2</v>
      </c>
      <c r="J59" s="144"/>
      <c r="K59" s="145"/>
      <c r="L59" s="145"/>
      <c r="M59" s="145"/>
      <c r="N59" s="23"/>
      <c r="O59" s="146">
        <f>IF(COUNTIF(O12:O54,"ÉÉ")=0,"",COUNTIF(O12:O54,"ÉÉ"))</f>
        <v>3</v>
      </c>
      <c r="P59" s="144"/>
      <c r="Q59" s="145"/>
      <c r="R59" s="145"/>
      <c r="S59" s="145"/>
      <c r="T59" s="23"/>
      <c r="U59" s="146" t="str">
        <f>IF(COUNTIF(U12:U54,"ÉÉ")=0,"",COUNTIF(U12:U54,"ÉÉ"))</f>
        <v/>
      </c>
      <c r="V59" s="144"/>
      <c r="W59" s="145"/>
      <c r="X59" s="145"/>
      <c r="Y59" s="145"/>
      <c r="Z59" s="23"/>
      <c r="AA59" s="146" t="str">
        <f>IF(COUNTIF(AA12:AA54,"ÉÉ")=0,"",COUNTIF(AA12:AA54,"ÉÉ"))</f>
        <v/>
      </c>
      <c r="AB59" s="144"/>
      <c r="AC59" s="145"/>
      <c r="AD59" s="145"/>
      <c r="AE59" s="145"/>
      <c r="AF59" s="23"/>
      <c r="AG59" s="146" t="str">
        <f>IF(COUNTIF(AG12:AG54,"ÉÉ")=0,"",COUNTIF(AG12:AG54,"ÉÉ"))</f>
        <v/>
      </c>
      <c r="AH59" s="144"/>
      <c r="AI59" s="145"/>
      <c r="AJ59" s="145"/>
      <c r="AK59" s="145"/>
      <c r="AL59" s="23"/>
      <c r="AM59" s="146" t="str">
        <f>IF(COUNTIF(AM12:AM54,"ÉÉ")=0,"",COUNTIF(AM12:AM54,"ÉÉ"))</f>
        <v/>
      </c>
      <c r="AN59" s="144"/>
      <c r="AO59" s="145"/>
      <c r="AP59" s="145"/>
      <c r="AQ59" s="145"/>
      <c r="AR59" s="23"/>
      <c r="AS59" s="146" t="str">
        <f>IF(COUNTIF(AS12:AS54,"ÉÉ")=0,"",COUNTIF(AS12:AS54,"ÉÉ"))</f>
        <v/>
      </c>
      <c r="AT59" s="144"/>
      <c r="AU59" s="145"/>
      <c r="AV59" s="145"/>
      <c r="AW59" s="145"/>
      <c r="AX59" s="23"/>
      <c r="AY59" s="146" t="str">
        <f>IF(COUNTIF(AY12:AY54,"ÉÉ")=0,"",COUNTIF(AY12:AY54,"ÉÉ"))</f>
        <v/>
      </c>
      <c r="AZ59" s="147"/>
      <c r="BA59" s="145"/>
      <c r="BB59" s="145"/>
      <c r="BC59" s="145"/>
      <c r="BD59" s="23"/>
      <c r="BE59" s="374">
        <f t="shared" si="60"/>
        <v>5</v>
      </c>
    </row>
    <row r="60" spans="1:59" ht="15.75" customHeight="1" x14ac:dyDescent="0.25">
      <c r="A60" s="360"/>
      <c r="B60" s="116"/>
      <c r="C60" s="361" t="s">
        <v>61</v>
      </c>
      <c r="D60" s="151"/>
      <c r="E60" s="152"/>
      <c r="F60" s="152"/>
      <c r="G60" s="152"/>
      <c r="H60" s="153"/>
      <c r="I60" s="146" t="str">
        <f>IF(COUNTIF(I12:I54,"ÉÉ(Z)")=0,"",COUNTIF(I12:I54,"ÉÉ(Z)"))</f>
        <v/>
      </c>
      <c r="J60" s="151"/>
      <c r="K60" s="152"/>
      <c r="L60" s="152"/>
      <c r="M60" s="152"/>
      <c r="N60" s="153"/>
      <c r="O60" s="146" t="str">
        <f>IF(COUNTIF(O12:O54,"ÉÉ(Z)")=0,"",COUNTIF(O12:O54,"ÉÉ(Z)"))</f>
        <v/>
      </c>
      <c r="P60" s="151"/>
      <c r="Q60" s="152"/>
      <c r="R60" s="152"/>
      <c r="S60" s="152"/>
      <c r="T60" s="153"/>
      <c r="U60" s="146" t="str">
        <f>IF(COUNTIF(U12:U54,"ÉÉ(Z)")=0,"",COUNTIF(U12:U54,"ÉÉ(Z)"))</f>
        <v/>
      </c>
      <c r="V60" s="151"/>
      <c r="W60" s="152"/>
      <c r="X60" s="152"/>
      <c r="Y60" s="152"/>
      <c r="Z60" s="153"/>
      <c r="AA60" s="146" t="str">
        <f>IF(COUNTIF(AA12:AA54,"ÉÉ(Z)")=0,"",COUNTIF(AA12:AA54,"ÉÉ(Z)"))</f>
        <v/>
      </c>
      <c r="AB60" s="151"/>
      <c r="AC60" s="152"/>
      <c r="AD60" s="152"/>
      <c r="AE60" s="152"/>
      <c r="AF60" s="153"/>
      <c r="AG60" s="146" t="str">
        <f>IF(COUNTIF(AG12:AG54,"ÉÉ(Z)")=0,"",COUNTIF(AG12:AG54,"ÉÉ(Z)"))</f>
        <v/>
      </c>
      <c r="AH60" s="151"/>
      <c r="AI60" s="152"/>
      <c r="AJ60" s="152"/>
      <c r="AK60" s="152"/>
      <c r="AL60" s="153"/>
      <c r="AM60" s="146" t="str">
        <f>IF(COUNTIF(AM12:AM54,"ÉÉ(Z)")=0,"",COUNTIF(AM12:AM54,"ÉÉ(Z)"))</f>
        <v/>
      </c>
      <c r="AN60" s="151"/>
      <c r="AO60" s="152"/>
      <c r="AP60" s="152"/>
      <c r="AQ60" s="152"/>
      <c r="AR60" s="153"/>
      <c r="AS60" s="146" t="str">
        <f>IF(COUNTIF(AS12:AS54,"ÉÉ(Z)")=0,"",COUNTIF(AS12:AS54,"ÉÉ(Z)"))</f>
        <v/>
      </c>
      <c r="AT60" s="151"/>
      <c r="AU60" s="152"/>
      <c r="AV60" s="152"/>
      <c r="AW60" s="152"/>
      <c r="AX60" s="153"/>
      <c r="AY60" s="146" t="str">
        <f>IF(COUNTIF(AY12:AY54,"ÉÉ(Z)")=0,"",COUNTIF(AY12:AY54,"ÉÉ(Z)"))</f>
        <v/>
      </c>
      <c r="AZ60" s="154"/>
      <c r="BA60" s="152"/>
      <c r="BB60" s="152"/>
      <c r="BC60" s="152"/>
      <c r="BD60" s="153"/>
      <c r="BE60" s="374" t="str">
        <f t="shared" si="60"/>
        <v/>
      </c>
    </row>
    <row r="61" spans="1:59" ht="15.75" customHeight="1" x14ac:dyDescent="0.25">
      <c r="A61" s="360"/>
      <c r="B61" s="116"/>
      <c r="C61" s="361" t="s">
        <v>62</v>
      </c>
      <c r="D61" s="144"/>
      <c r="E61" s="145"/>
      <c r="F61" s="145"/>
      <c r="G61" s="145"/>
      <c r="H61" s="23"/>
      <c r="I61" s="146" t="str">
        <f>IF(COUNTIF(I12:I54,"GYJ")=0,"",COUNTIF(I12:I54,"GYJ"))</f>
        <v/>
      </c>
      <c r="J61" s="144"/>
      <c r="K61" s="145"/>
      <c r="L61" s="145"/>
      <c r="M61" s="145"/>
      <c r="N61" s="23"/>
      <c r="O61" s="146">
        <f>IF(COUNTIF(O12:O54,"GYJ")=0,"",COUNTIF(O12:O54,"GYJ"))</f>
        <v>2</v>
      </c>
      <c r="P61" s="144"/>
      <c r="Q61" s="145"/>
      <c r="R61" s="145"/>
      <c r="S61" s="145"/>
      <c r="T61" s="23"/>
      <c r="U61" s="146">
        <f>IF(COUNTIF(U12:U54,"GYJ")=0,"",COUNTIF(U12:U54,"GYJ"))</f>
        <v>1</v>
      </c>
      <c r="V61" s="144"/>
      <c r="W61" s="145"/>
      <c r="X61" s="145"/>
      <c r="Y61" s="145"/>
      <c r="Z61" s="23"/>
      <c r="AA61" s="146">
        <f>IF(COUNTIF(AA12:AA54,"GYJ")=0,"",COUNTIF(AA12:AA54,"GYJ"))</f>
        <v>2</v>
      </c>
      <c r="AB61" s="144"/>
      <c r="AC61" s="145"/>
      <c r="AD61" s="145"/>
      <c r="AE61" s="145"/>
      <c r="AF61" s="23"/>
      <c r="AG61" s="146">
        <f>IF(COUNTIF(AG12:AG54,"GYJ")=0,"",COUNTIF(AG12:AG54,"GYJ"))</f>
        <v>3</v>
      </c>
      <c r="AH61" s="144"/>
      <c r="AI61" s="145"/>
      <c r="AJ61" s="145"/>
      <c r="AK61" s="145"/>
      <c r="AL61" s="23"/>
      <c r="AM61" s="146">
        <f>IF(COUNTIF(AM12:AM54,"GYJ")=0,"",COUNTIF(AM12:AM54,"GYJ"))</f>
        <v>2</v>
      </c>
      <c r="AN61" s="144"/>
      <c r="AO61" s="145"/>
      <c r="AP61" s="145"/>
      <c r="AQ61" s="145"/>
      <c r="AR61" s="23"/>
      <c r="AS61" s="146">
        <f>IF(COUNTIF(AS12:AS54,"GYJ")=0,"",COUNTIF(AS12:AS54,"GYJ"))</f>
        <v>2</v>
      </c>
      <c r="AT61" s="144"/>
      <c r="AU61" s="145"/>
      <c r="AV61" s="145"/>
      <c r="AW61" s="145"/>
      <c r="AX61" s="23"/>
      <c r="AY61" s="146">
        <f>IF(COUNTIF(AY12:AY54,"GYJ")=0,"",COUNTIF(AY12:AY54,"GYJ"))</f>
        <v>1</v>
      </c>
      <c r="AZ61" s="147"/>
      <c r="BA61" s="145"/>
      <c r="BB61" s="145"/>
      <c r="BC61" s="145"/>
      <c r="BD61" s="23"/>
      <c r="BE61" s="374">
        <f t="shared" si="60"/>
        <v>13</v>
      </c>
    </row>
    <row r="62" spans="1:59" ht="15.75" customHeight="1" x14ac:dyDescent="0.25">
      <c r="A62" s="360"/>
      <c r="B62" s="362"/>
      <c r="C62" s="361" t="s">
        <v>63</v>
      </c>
      <c r="D62" s="144"/>
      <c r="E62" s="145"/>
      <c r="F62" s="145"/>
      <c r="G62" s="145"/>
      <c r="H62" s="23"/>
      <c r="I62" s="146" t="str">
        <f>IF(COUNTIF(I12:I54,"GYJ(Z)")=0,"",COUNTIF(I12:I54,"GYJ(Z)"))</f>
        <v/>
      </c>
      <c r="J62" s="144"/>
      <c r="K62" s="145"/>
      <c r="L62" s="145"/>
      <c r="M62" s="145"/>
      <c r="N62" s="23"/>
      <c r="O62" s="146" t="str">
        <f>IF(COUNTIF(O12:O54,"GYJ(Z)")=0,"",COUNTIF(O12:O54,"GYJ(Z)"))</f>
        <v/>
      </c>
      <c r="P62" s="144"/>
      <c r="Q62" s="145"/>
      <c r="R62" s="145"/>
      <c r="S62" s="145"/>
      <c r="T62" s="23"/>
      <c r="U62" s="146" t="str">
        <f>IF(COUNTIF(U12:U54,"GYJ(Z)")=0,"",COUNTIF(U12:U54,"GYJ(Z)"))</f>
        <v/>
      </c>
      <c r="V62" s="144"/>
      <c r="W62" s="145"/>
      <c r="X62" s="145"/>
      <c r="Y62" s="145"/>
      <c r="Z62" s="23"/>
      <c r="AA62" s="146" t="str">
        <f>IF(COUNTIF(AA12:AA54,"GYJ(Z)")=0,"",COUNTIF(AA12:AA54,"GYJ(Z)"))</f>
        <v/>
      </c>
      <c r="AB62" s="144"/>
      <c r="AC62" s="145"/>
      <c r="AD62" s="145"/>
      <c r="AE62" s="145"/>
      <c r="AF62" s="23"/>
      <c r="AG62" s="146" t="str">
        <f>IF(COUNTIF(AG12:AG54,"GYJ(Z)")=0,"",COUNTIF(AG12:AG54,"GYJ(Z)"))</f>
        <v/>
      </c>
      <c r="AH62" s="144"/>
      <c r="AI62" s="145"/>
      <c r="AJ62" s="145"/>
      <c r="AK62" s="145"/>
      <c r="AL62" s="23"/>
      <c r="AM62" s="146" t="str">
        <f>IF(COUNTIF(AM12:AM54,"GYJ(Z)")=0,"",COUNTIF(AM12:AM54,"GYJ(Z)"))</f>
        <v/>
      </c>
      <c r="AN62" s="144"/>
      <c r="AO62" s="145"/>
      <c r="AP62" s="145"/>
      <c r="AQ62" s="145"/>
      <c r="AR62" s="23"/>
      <c r="AS62" s="146" t="str">
        <f>IF(COUNTIF(AS12:AS54,"GYJ(Z)")=0,"",COUNTIF(AS12:AS54,"GYJ(Z)"))</f>
        <v/>
      </c>
      <c r="AT62" s="144"/>
      <c r="AU62" s="145"/>
      <c r="AV62" s="145"/>
      <c r="AW62" s="145"/>
      <c r="AX62" s="23"/>
      <c r="AY62" s="146" t="str">
        <f>IF(COUNTIF(AY12:AY54,"GYJ(Z)")=0,"",COUNTIF(AY12:AY54,"GYJ(Z)"))</f>
        <v/>
      </c>
      <c r="AZ62" s="147"/>
      <c r="BA62" s="145"/>
      <c r="BB62" s="145"/>
      <c r="BC62" s="145"/>
      <c r="BD62" s="23"/>
      <c r="BE62" s="374" t="str">
        <f t="shared" si="60"/>
        <v/>
      </c>
    </row>
    <row r="63" spans="1:59" ht="15.75" customHeight="1" x14ac:dyDescent="0.25">
      <c r="A63" s="360"/>
      <c r="B63" s="116"/>
      <c r="C63" s="143" t="s">
        <v>35</v>
      </c>
      <c r="D63" s="144"/>
      <c r="E63" s="145"/>
      <c r="F63" s="145"/>
      <c r="G63" s="145"/>
      <c r="H63" s="23"/>
      <c r="I63" s="146" t="str">
        <f>IF(COUNTIF(I12:I54,"K")=0,"",COUNTIF(I12:I54,"K"))</f>
        <v/>
      </c>
      <c r="J63" s="144"/>
      <c r="K63" s="145"/>
      <c r="L63" s="145"/>
      <c r="M63" s="145"/>
      <c r="N63" s="23"/>
      <c r="O63" s="146" t="str">
        <f>IF(COUNTIF(O12:O54,"K")=0,"",COUNTIF(O12:O54,"K"))</f>
        <v/>
      </c>
      <c r="P63" s="144"/>
      <c r="Q63" s="145"/>
      <c r="R63" s="145"/>
      <c r="S63" s="145"/>
      <c r="T63" s="23"/>
      <c r="U63" s="146">
        <f>IF(COUNTIF(U12:U54,"K")=0,"",COUNTIF(U12:U54,"K"))</f>
        <v>1</v>
      </c>
      <c r="V63" s="144"/>
      <c r="W63" s="145"/>
      <c r="X63" s="145"/>
      <c r="Y63" s="145"/>
      <c r="Z63" s="23"/>
      <c r="AA63" s="146">
        <f>IF(COUNTIF(AA12:AA54,"K")=0,"",COUNTIF(AA12:AA54,"K"))</f>
        <v>1</v>
      </c>
      <c r="AB63" s="144"/>
      <c r="AC63" s="145"/>
      <c r="AD63" s="145"/>
      <c r="AE63" s="145"/>
      <c r="AF63" s="23"/>
      <c r="AG63" s="146" t="str">
        <f>IF(COUNTIF(AG12:AG54,"K")=0,"",COUNTIF(AG12:AG54,"K"))</f>
        <v/>
      </c>
      <c r="AH63" s="144"/>
      <c r="AI63" s="145"/>
      <c r="AJ63" s="145"/>
      <c r="AK63" s="145"/>
      <c r="AL63" s="23"/>
      <c r="AM63" s="146">
        <f>IF(COUNTIF(AM12:AM54,"K")=0,"",COUNTIF(AM12:AM54,"K"))</f>
        <v>1</v>
      </c>
      <c r="AN63" s="144"/>
      <c r="AO63" s="145"/>
      <c r="AP63" s="145"/>
      <c r="AQ63" s="145"/>
      <c r="AR63" s="23"/>
      <c r="AS63" s="146" t="str">
        <f>IF(COUNTIF(AS12:AS54,"K")=0,"",COUNTIF(AS12:AS54,"K"))</f>
        <v/>
      </c>
      <c r="AT63" s="144"/>
      <c r="AU63" s="145"/>
      <c r="AV63" s="145"/>
      <c r="AW63" s="145"/>
      <c r="AX63" s="23"/>
      <c r="AY63" s="146">
        <f>IF(COUNTIF(AY12:AY54,"K")=0,"",COUNTIF(AY12:AY54,"K"))</f>
        <v>1</v>
      </c>
      <c r="AZ63" s="147"/>
      <c r="BA63" s="145"/>
      <c r="BB63" s="145"/>
      <c r="BC63" s="145"/>
      <c r="BD63" s="23"/>
      <c r="BE63" s="374">
        <f t="shared" si="60"/>
        <v>4</v>
      </c>
    </row>
    <row r="64" spans="1:59" ht="15.75" customHeight="1" x14ac:dyDescent="0.25">
      <c r="A64" s="360"/>
      <c r="B64" s="116"/>
      <c r="C64" s="143" t="s">
        <v>36</v>
      </c>
      <c r="D64" s="144"/>
      <c r="E64" s="145"/>
      <c r="F64" s="145"/>
      <c r="G64" s="145"/>
      <c r="H64" s="23"/>
      <c r="I64" s="146" t="str">
        <f>IF(COUNTIF(I12:I54,"K(Z)")=0,"",COUNTIF(I12:I54,"K(Z)"))</f>
        <v/>
      </c>
      <c r="J64" s="144"/>
      <c r="K64" s="145"/>
      <c r="L64" s="145"/>
      <c r="M64" s="145"/>
      <c r="N64" s="23"/>
      <c r="O64" s="146" t="str">
        <f>IF(COUNTIF(O12:O54,"K(Z)")=0,"",COUNTIF(O12:O54,"K(Z)"))</f>
        <v/>
      </c>
      <c r="P64" s="144"/>
      <c r="Q64" s="145"/>
      <c r="R64" s="145"/>
      <c r="S64" s="145"/>
      <c r="T64" s="23"/>
      <c r="U64" s="146" t="str">
        <f>IF(COUNTIF(U12:U54,"K(Z)")=0,"",COUNTIF(U12:U54,"K(Z)"))</f>
        <v/>
      </c>
      <c r="V64" s="144"/>
      <c r="W64" s="145"/>
      <c r="X64" s="145"/>
      <c r="Y64" s="145"/>
      <c r="Z64" s="23"/>
      <c r="AA64" s="146" t="str">
        <f>IF(COUNTIF(AA12:AA54,"K(Z)")=0,"",COUNTIF(AA12:AA54,"K(Z)"))</f>
        <v/>
      </c>
      <c r="AB64" s="144"/>
      <c r="AC64" s="145"/>
      <c r="AD64" s="145"/>
      <c r="AE64" s="145"/>
      <c r="AF64" s="23"/>
      <c r="AG64" s="146" t="str">
        <f>IF(COUNTIF(AG12:AG54,"K(Z)")=0,"",COUNTIF(AG12:AG54,"K(Z)"))</f>
        <v/>
      </c>
      <c r="AH64" s="144"/>
      <c r="AI64" s="145"/>
      <c r="AJ64" s="145"/>
      <c r="AK64" s="145"/>
      <c r="AL64" s="23"/>
      <c r="AM64" s="146">
        <f>IF(COUNTIF(AM12:AM54,"K(Z)")=0,"",COUNTIF(AM12:AM54,"K(Z)"))</f>
        <v>1</v>
      </c>
      <c r="AN64" s="144"/>
      <c r="AO64" s="145"/>
      <c r="AP64" s="145"/>
      <c r="AQ64" s="145"/>
      <c r="AR64" s="23"/>
      <c r="AS64" s="146">
        <f>IF(COUNTIF(AS12:AS54,"K(Z)")=0,"",COUNTIF(AS12:AS54,"K(Z)"))</f>
        <v>2</v>
      </c>
      <c r="AT64" s="144"/>
      <c r="AU64" s="145"/>
      <c r="AV64" s="145"/>
      <c r="AW64" s="145"/>
      <c r="AX64" s="23"/>
      <c r="AY64" s="146">
        <f>IF(COUNTIF(AY12:AY54,"K(Z)")=0,"",COUNTIF(AY12:AY54,"K(Z)"))</f>
        <v>2</v>
      </c>
      <c r="AZ64" s="147"/>
      <c r="BA64" s="145"/>
      <c r="BB64" s="145"/>
      <c r="BC64" s="145"/>
      <c r="BD64" s="23"/>
      <c r="BE64" s="374">
        <f t="shared" si="60"/>
        <v>5</v>
      </c>
    </row>
    <row r="65" spans="1:57" ht="15.75" customHeight="1" x14ac:dyDescent="0.25">
      <c r="A65" s="360"/>
      <c r="B65" s="116"/>
      <c r="C65" s="361" t="s">
        <v>25</v>
      </c>
      <c r="D65" s="144"/>
      <c r="E65" s="145"/>
      <c r="F65" s="145"/>
      <c r="G65" s="145"/>
      <c r="H65" s="23"/>
      <c r="I65" s="146" t="str">
        <f>IF(COUNTIF(I12:I54,"AV")=0,"",COUNTIF(I12:I54,"AV"))</f>
        <v/>
      </c>
      <c r="J65" s="144"/>
      <c r="K65" s="145"/>
      <c r="L65" s="145"/>
      <c r="M65" s="145"/>
      <c r="N65" s="23"/>
      <c r="O65" s="146" t="str">
        <f>IF(COUNTIF(O12:O54,"AV")=0,"",COUNTIF(O12:O54,"AV"))</f>
        <v/>
      </c>
      <c r="P65" s="144"/>
      <c r="Q65" s="145"/>
      <c r="R65" s="145"/>
      <c r="S65" s="145"/>
      <c r="T65" s="23"/>
      <c r="U65" s="146" t="str">
        <f>IF(COUNTIF(U12:U54,"AV")=0,"",COUNTIF(U12:U54,"AV"))</f>
        <v/>
      </c>
      <c r="V65" s="144"/>
      <c r="W65" s="145"/>
      <c r="X65" s="145"/>
      <c r="Y65" s="145"/>
      <c r="Z65" s="23"/>
      <c r="AA65" s="146" t="str">
        <f>IF(COUNTIF(AA12:AA54,"AV")=0,"",COUNTIF(AA12:AA54,"AV"))</f>
        <v/>
      </c>
      <c r="AB65" s="144"/>
      <c r="AC65" s="145"/>
      <c r="AD65" s="145"/>
      <c r="AE65" s="145"/>
      <c r="AF65" s="23"/>
      <c r="AG65" s="146" t="str">
        <f>IF(COUNTIF(AG12:AG54,"AV")=0,"",COUNTIF(AG12:AG54,"AV"))</f>
        <v/>
      </c>
      <c r="AH65" s="144"/>
      <c r="AI65" s="145"/>
      <c r="AJ65" s="145"/>
      <c r="AK65" s="145"/>
      <c r="AL65" s="23"/>
      <c r="AM65" s="146" t="str">
        <f>IF(COUNTIF(AM12:AM54,"AV")=0,"",COUNTIF(AM12:AM54,"AV"))</f>
        <v/>
      </c>
      <c r="AN65" s="144"/>
      <c r="AO65" s="145"/>
      <c r="AP65" s="145"/>
      <c r="AQ65" s="145"/>
      <c r="AR65" s="23"/>
      <c r="AS65" s="146" t="str">
        <f>IF(COUNTIF(AS12:AS54,"AV")=0,"",COUNTIF(AS12:AS54,"AV"))</f>
        <v/>
      </c>
      <c r="AT65" s="144"/>
      <c r="AU65" s="145"/>
      <c r="AV65" s="145"/>
      <c r="AW65" s="145"/>
      <c r="AX65" s="23"/>
      <c r="AY65" s="146" t="str">
        <f>IF(COUNTIF(AY12:AY54,"AV")=0,"",COUNTIF(AY12:AY54,"AV"))</f>
        <v/>
      </c>
      <c r="AZ65" s="147"/>
      <c r="BA65" s="145"/>
      <c r="BB65" s="145"/>
      <c r="BC65" s="145"/>
      <c r="BD65" s="23"/>
      <c r="BE65" s="374" t="str">
        <f t="shared" si="60"/>
        <v/>
      </c>
    </row>
    <row r="66" spans="1:57" ht="15.75" customHeight="1" x14ac:dyDescent="0.25">
      <c r="A66" s="360"/>
      <c r="B66" s="116"/>
      <c r="C66" s="361" t="s">
        <v>64</v>
      </c>
      <c r="D66" s="144"/>
      <c r="E66" s="145"/>
      <c r="F66" s="145"/>
      <c r="G66" s="145"/>
      <c r="H66" s="23"/>
      <c r="I66" s="146" t="str">
        <f>IF(COUNTIF(I12:I54,"KV")=0,"",COUNTIF(I12:I54,"KV"))</f>
        <v/>
      </c>
      <c r="J66" s="144"/>
      <c r="K66" s="145"/>
      <c r="L66" s="145"/>
      <c r="M66" s="145"/>
      <c r="N66" s="23"/>
      <c r="O66" s="146" t="str">
        <f>IF(COUNTIF(O12:O54,"KV")=0,"",COUNTIF(O12:O54,"KV"))</f>
        <v/>
      </c>
      <c r="P66" s="144"/>
      <c r="Q66" s="145"/>
      <c r="R66" s="145"/>
      <c r="S66" s="145"/>
      <c r="T66" s="23"/>
      <c r="U66" s="146" t="str">
        <f>IF(COUNTIF(U12:U54,"KV")=0,"",COUNTIF(U12:U54,"KV"))</f>
        <v/>
      </c>
      <c r="V66" s="144"/>
      <c r="W66" s="145"/>
      <c r="X66" s="145"/>
      <c r="Y66" s="145"/>
      <c r="Z66" s="23"/>
      <c r="AA66" s="146" t="str">
        <f>IF(COUNTIF(AA12:AA54,"KV")=0,"",COUNTIF(AA12:AA54,"KV"))</f>
        <v/>
      </c>
      <c r="AB66" s="144"/>
      <c r="AC66" s="145"/>
      <c r="AD66" s="145"/>
      <c r="AE66" s="145"/>
      <c r="AF66" s="23"/>
      <c r="AG66" s="146" t="str">
        <f>IF(COUNTIF(AG12:AG54,"KV")=0,"",COUNTIF(AG12:AG54,"KV"))</f>
        <v/>
      </c>
      <c r="AH66" s="144"/>
      <c r="AI66" s="145"/>
      <c r="AJ66" s="145"/>
      <c r="AK66" s="145"/>
      <c r="AL66" s="23"/>
      <c r="AM66" s="146" t="str">
        <f>IF(COUNTIF(AM12:AM54,"KV")=0,"",COUNTIF(AM12:AM54,"KV"))</f>
        <v/>
      </c>
      <c r="AN66" s="144"/>
      <c r="AO66" s="145"/>
      <c r="AP66" s="145"/>
      <c r="AQ66" s="145"/>
      <c r="AR66" s="23"/>
      <c r="AS66" s="146" t="str">
        <f>IF(COUNTIF(AS12:AS54,"KV")=0,"",COUNTIF(AS12:AS54,"KV"))</f>
        <v/>
      </c>
      <c r="AT66" s="144"/>
      <c r="AU66" s="145"/>
      <c r="AV66" s="145"/>
      <c r="AW66" s="145"/>
      <c r="AX66" s="23"/>
      <c r="AY66" s="146" t="str">
        <f>IF(COUNTIF(AY12:AY54,"KV")=0,"",COUNTIF(AY12:AY54,"KV"))</f>
        <v/>
      </c>
      <c r="AZ66" s="147"/>
      <c r="BA66" s="145"/>
      <c r="BB66" s="145"/>
      <c r="BC66" s="145"/>
      <c r="BD66" s="23"/>
      <c r="BE66" s="374" t="str">
        <f t="shared" si="60"/>
        <v/>
      </c>
    </row>
    <row r="67" spans="1:57" ht="15.75" customHeight="1" x14ac:dyDescent="0.25">
      <c r="A67" s="360"/>
      <c r="B67" s="116"/>
      <c r="C67" s="361" t="s">
        <v>65</v>
      </c>
      <c r="D67" s="158"/>
      <c r="E67" s="159"/>
      <c r="F67" s="159"/>
      <c r="G67" s="159"/>
      <c r="H67" s="160"/>
      <c r="I67" s="146" t="str">
        <f>IF(COUNTIF(I12:I54,"SZG")=0,"",COUNTIF(I12:I54,"SZG"))</f>
        <v/>
      </c>
      <c r="J67" s="158"/>
      <c r="K67" s="159"/>
      <c r="L67" s="159"/>
      <c r="M67" s="159"/>
      <c r="N67" s="160"/>
      <c r="O67" s="146" t="str">
        <f>IF(COUNTIF(O12:O54,"SZG")=0,"",COUNTIF(O12:O54,"SZG"))</f>
        <v/>
      </c>
      <c r="P67" s="158"/>
      <c r="Q67" s="159"/>
      <c r="R67" s="159"/>
      <c r="S67" s="159"/>
      <c r="T67" s="160"/>
      <c r="U67" s="146" t="str">
        <f>IF(COUNTIF(U12:U54,"SZG")=0,"",COUNTIF(U12:U54,"SZG"))</f>
        <v/>
      </c>
      <c r="V67" s="158"/>
      <c r="W67" s="159"/>
      <c r="X67" s="159"/>
      <c r="Y67" s="159"/>
      <c r="Z67" s="160"/>
      <c r="AA67" s="146" t="str">
        <f>IF(COUNTIF(AA12:AA54,"SZG")=0,"",COUNTIF(AA12:AA54,"SZG"))</f>
        <v/>
      </c>
      <c r="AB67" s="158"/>
      <c r="AC67" s="159"/>
      <c r="AD67" s="159"/>
      <c r="AE67" s="159"/>
      <c r="AF67" s="160"/>
      <c r="AG67" s="146" t="str">
        <f>IF(COUNTIF(AG12:AG54,"SZG")=0,"",COUNTIF(AG12:AG54,"SZG"))</f>
        <v/>
      </c>
      <c r="AH67" s="158"/>
      <c r="AI67" s="159"/>
      <c r="AJ67" s="159"/>
      <c r="AK67" s="159"/>
      <c r="AL67" s="160"/>
      <c r="AM67" s="146" t="str">
        <f>IF(COUNTIF(AM12:AM54,"SZG")=0,"",COUNTIF(AM12:AM54,"SZG"))</f>
        <v/>
      </c>
      <c r="AN67" s="158"/>
      <c r="AO67" s="159"/>
      <c r="AP67" s="159"/>
      <c r="AQ67" s="159"/>
      <c r="AR67" s="160"/>
      <c r="AS67" s="146" t="str">
        <f>IF(COUNTIF(AS12:AS54,"SZG")=0,"",COUNTIF(AS12:AS54,"SZG"))</f>
        <v/>
      </c>
      <c r="AT67" s="158"/>
      <c r="AU67" s="159"/>
      <c r="AV67" s="159"/>
      <c r="AW67" s="159"/>
      <c r="AX67" s="160"/>
      <c r="AY67" s="146" t="str">
        <f>IF(COUNTIF(AY12:AY54,"SZG")=0,"",COUNTIF(AY12:AY54,"SZG"))</f>
        <v/>
      </c>
      <c r="AZ67" s="147"/>
      <c r="BA67" s="145"/>
      <c r="BB67" s="145"/>
      <c r="BC67" s="145"/>
      <c r="BD67" s="23"/>
      <c r="BE67" s="374" t="str">
        <f t="shared" si="60"/>
        <v/>
      </c>
    </row>
    <row r="68" spans="1:57" ht="15.75" customHeight="1" x14ac:dyDescent="0.25">
      <c r="A68" s="360"/>
      <c r="B68" s="116"/>
      <c r="C68" s="361" t="s">
        <v>66</v>
      </c>
      <c r="D68" s="158"/>
      <c r="E68" s="159"/>
      <c r="F68" s="159"/>
      <c r="G68" s="159"/>
      <c r="H68" s="160"/>
      <c r="I68" s="146" t="str">
        <f>IF(COUNTIF(I12:I54,"ZV")=0,"",COUNTIF(I12:I54,"ZV"))</f>
        <v/>
      </c>
      <c r="J68" s="158"/>
      <c r="K68" s="159"/>
      <c r="L68" s="159"/>
      <c r="M68" s="159"/>
      <c r="N68" s="160"/>
      <c r="O68" s="146" t="str">
        <f>IF(COUNTIF(O12:O54,"ZV")=0,"",COUNTIF(O12:O54,"ZV"))</f>
        <v/>
      </c>
      <c r="P68" s="158"/>
      <c r="Q68" s="159"/>
      <c r="R68" s="159"/>
      <c r="S68" s="159"/>
      <c r="T68" s="160"/>
      <c r="U68" s="146" t="str">
        <f>IF(COUNTIF(U12:U54,"ZV")=0,"",COUNTIF(U12:U54,"ZV"))</f>
        <v/>
      </c>
      <c r="V68" s="158"/>
      <c r="W68" s="159"/>
      <c r="X68" s="159"/>
      <c r="Y68" s="159"/>
      <c r="Z68" s="160"/>
      <c r="AA68" s="146" t="str">
        <f>IF(COUNTIF(AA12:AA54,"ZV")=0,"",COUNTIF(AA12:AA54,"ZV"))</f>
        <v/>
      </c>
      <c r="AB68" s="158"/>
      <c r="AC68" s="159"/>
      <c r="AD68" s="159"/>
      <c r="AE68" s="159"/>
      <c r="AF68" s="160"/>
      <c r="AG68" s="146" t="str">
        <f>IF(COUNTIF(AG12:AG54,"ZV")=0,"",COUNTIF(AG12:AG54,"ZV"))</f>
        <v/>
      </c>
      <c r="AH68" s="158"/>
      <c r="AI68" s="159"/>
      <c r="AJ68" s="159"/>
      <c r="AK68" s="159"/>
      <c r="AL68" s="160"/>
      <c r="AM68" s="146" t="str">
        <f>IF(COUNTIF(AM12:AM54,"ZV")=0,"",COUNTIF(AM12:AM54,"ZV"))</f>
        <v/>
      </c>
      <c r="AN68" s="158"/>
      <c r="AO68" s="159"/>
      <c r="AP68" s="159"/>
      <c r="AQ68" s="159"/>
      <c r="AR68" s="160"/>
      <c r="AS68" s="146" t="str">
        <f>IF(COUNTIF(AS12:AS54,"ZV")=0,"",COUNTIF(AS12:AS54,"ZV"))</f>
        <v/>
      </c>
      <c r="AT68" s="158"/>
      <c r="AU68" s="159"/>
      <c r="AV68" s="159"/>
      <c r="AW68" s="159"/>
      <c r="AX68" s="160"/>
      <c r="AY68" s="146">
        <f>IF(COUNTIF(AY12:AY54,"ZV")=0,"",COUNTIF(AY12:AY54,"ZV"))</f>
        <v>3</v>
      </c>
      <c r="AZ68" s="147"/>
      <c r="BA68" s="145"/>
      <c r="BB68" s="145"/>
      <c r="BC68" s="145"/>
      <c r="BD68" s="23"/>
      <c r="BE68" s="374">
        <f t="shared" si="60"/>
        <v>3</v>
      </c>
    </row>
    <row r="69" spans="1:57" ht="15.75" customHeight="1" thickBot="1" x14ac:dyDescent="0.3">
      <c r="A69" s="366"/>
      <c r="B69" s="367"/>
      <c r="C69" s="368" t="s">
        <v>26</v>
      </c>
      <c r="D69" s="369"/>
      <c r="E69" s="364"/>
      <c r="F69" s="364"/>
      <c r="G69" s="364"/>
      <c r="H69" s="365"/>
      <c r="I69" s="370">
        <f>IF(SUM(I57:I68)=0,"",SUM(I57:I68))</f>
        <v>2</v>
      </c>
      <c r="J69" s="369"/>
      <c r="K69" s="364"/>
      <c r="L69" s="364"/>
      <c r="M69" s="364"/>
      <c r="N69" s="365"/>
      <c r="O69" s="370">
        <f>IF(SUM(O57:O68)=0,"",SUM(O57:O68))</f>
        <v>6</v>
      </c>
      <c r="P69" s="369"/>
      <c r="Q69" s="364"/>
      <c r="R69" s="364"/>
      <c r="S69" s="364"/>
      <c r="T69" s="365"/>
      <c r="U69" s="370">
        <f>IF(SUM(U57:U68)=0,"",SUM(U57:U68))</f>
        <v>2</v>
      </c>
      <c r="V69" s="369"/>
      <c r="W69" s="364"/>
      <c r="X69" s="364"/>
      <c r="Y69" s="364"/>
      <c r="Z69" s="365"/>
      <c r="AA69" s="370">
        <f>IF(SUM(AA57:AA68)=0,"",SUM(AA57:AA68))</f>
        <v>4</v>
      </c>
      <c r="AB69" s="369"/>
      <c r="AC69" s="364"/>
      <c r="AD69" s="364"/>
      <c r="AE69" s="364"/>
      <c r="AF69" s="365"/>
      <c r="AG69" s="370">
        <f>IF(SUM(AG57:AG68)=0,"",SUM(AG57:AG68))</f>
        <v>5</v>
      </c>
      <c r="AH69" s="369"/>
      <c r="AI69" s="364"/>
      <c r="AJ69" s="364"/>
      <c r="AK69" s="364"/>
      <c r="AL69" s="365"/>
      <c r="AM69" s="370">
        <f>IF(SUM(AM57:AM68)=0,"",SUM(AM57:AM68))</f>
        <v>5</v>
      </c>
      <c r="AN69" s="369"/>
      <c r="AO69" s="364"/>
      <c r="AP69" s="364"/>
      <c r="AQ69" s="364"/>
      <c r="AR69" s="365"/>
      <c r="AS69" s="370">
        <f>IF(SUM(AS57:AS68)=0,"",SUM(AS57:AS68))</f>
        <v>5</v>
      </c>
      <c r="AT69" s="369"/>
      <c r="AU69" s="364"/>
      <c r="AV69" s="364"/>
      <c r="AW69" s="364"/>
      <c r="AX69" s="365"/>
      <c r="AY69" s="370">
        <f>IF(SUM(AY57:AY68)=0,"",SUM(AY57:AY68))</f>
        <v>9</v>
      </c>
      <c r="AZ69" s="363"/>
      <c r="BA69" s="364"/>
      <c r="BB69" s="364"/>
      <c r="BC69" s="364"/>
      <c r="BD69" s="365"/>
      <c r="BE69" s="374">
        <f t="shared" si="60"/>
        <v>38</v>
      </c>
    </row>
    <row r="70" spans="1:57" ht="15.75" customHeight="1" thickTop="1" x14ac:dyDescent="0.2">
      <c r="B70" s="372"/>
      <c r="C70" s="372"/>
    </row>
    <row r="71" spans="1:57" ht="15.75" customHeight="1" x14ac:dyDescent="0.2">
      <c r="B71" s="372"/>
      <c r="C71" s="372"/>
      <c r="E71" s="373"/>
    </row>
    <row r="72" spans="1:57" ht="15.75" customHeight="1" x14ac:dyDescent="0.2">
      <c r="B72" s="372"/>
      <c r="C72" s="372"/>
    </row>
    <row r="73" spans="1:57" ht="15.75" customHeight="1" x14ac:dyDescent="0.2">
      <c r="B73" s="372"/>
      <c r="C73" s="372"/>
    </row>
    <row r="74" spans="1:57" ht="15.75" customHeight="1" x14ac:dyDescent="0.2">
      <c r="B74" s="372"/>
      <c r="C74" s="372"/>
    </row>
    <row r="75" spans="1:57" ht="15.75" customHeight="1" x14ac:dyDescent="0.2">
      <c r="B75" s="372"/>
      <c r="C75" s="372"/>
    </row>
    <row r="76" spans="1:57" ht="15.75" customHeight="1" x14ac:dyDescent="0.2">
      <c r="B76" s="372"/>
      <c r="C76" s="372"/>
    </row>
    <row r="77" spans="1:57" ht="15.75" customHeight="1" x14ac:dyDescent="0.2">
      <c r="B77" s="372"/>
      <c r="C77" s="372"/>
    </row>
    <row r="78" spans="1:57" ht="15.75" customHeight="1" x14ac:dyDescent="0.2">
      <c r="B78" s="372"/>
      <c r="C78" s="372"/>
    </row>
    <row r="79" spans="1:57" ht="15.75" customHeight="1" x14ac:dyDescent="0.2">
      <c r="B79" s="372"/>
      <c r="C79" s="372"/>
    </row>
    <row r="80" spans="1:57" ht="15.75" customHeight="1" x14ac:dyDescent="0.2">
      <c r="B80" s="372"/>
      <c r="C80" s="372"/>
    </row>
    <row r="81" spans="2:3" ht="15.75" customHeight="1" x14ac:dyDescent="0.2">
      <c r="B81" s="372"/>
      <c r="C81" s="372"/>
    </row>
    <row r="82" spans="2:3" ht="15.75" customHeight="1" x14ac:dyDescent="0.2">
      <c r="B82" s="372"/>
      <c r="C82" s="372"/>
    </row>
    <row r="83" spans="2:3" ht="15.75" customHeight="1" x14ac:dyDescent="0.2">
      <c r="B83" s="372"/>
      <c r="C83" s="372"/>
    </row>
    <row r="84" spans="2:3" ht="15.75" customHeight="1" x14ac:dyDescent="0.2">
      <c r="B84" s="372"/>
      <c r="C84" s="372"/>
    </row>
    <row r="85" spans="2:3" ht="15.75" customHeight="1" x14ac:dyDescent="0.2">
      <c r="B85" s="372"/>
      <c r="C85" s="372"/>
    </row>
    <row r="86" spans="2:3" ht="15.75" customHeight="1" x14ac:dyDescent="0.2">
      <c r="B86" s="372"/>
      <c r="C86" s="372"/>
    </row>
    <row r="87" spans="2:3" ht="15.75" customHeight="1" x14ac:dyDescent="0.2">
      <c r="B87" s="372"/>
      <c r="C87" s="372"/>
    </row>
    <row r="88" spans="2:3" ht="15.75" customHeight="1" x14ac:dyDescent="0.2">
      <c r="B88" s="372"/>
      <c r="C88" s="372"/>
    </row>
    <row r="89" spans="2:3" ht="15.75" customHeight="1" x14ac:dyDescent="0.2">
      <c r="B89" s="372"/>
      <c r="C89" s="372"/>
    </row>
    <row r="90" spans="2:3" ht="15.75" customHeight="1" x14ac:dyDescent="0.2">
      <c r="B90" s="372"/>
      <c r="C90" s="372"/>
    </row>
    <row r="91" spans="2:3" ht="15.75" customHeight="1" x14ac:dyDescent="0.2">
      <c r="B91" s="372"/>
      <c r="C91" s="372"/>
    </row>
    <row r="92" spans="2:3" ht="15.75" customHeight="1" x14ac:dyDescent="0.2">
      <c r="B92" s="372"/>
      <c r="C92" s="372"/>
    </row>
    <row r="93" spans="2:3" ht="15.75" customHeight="1" x14ac:dyDescent="0.2">
      <c r="B93" s="372"/>
      <c r="C93" s="372"/>
    </row>
    <row r="94" spans="2:3" ht="15.75" customHeight="1" x14ac:dyDescent="0.2">
      <c r="B94" s="372"/>
      <c r="C94" s="372"/>
    </row>
    <row r="95" spans="2:3" ht="15.75" customHeight="1" x14ac:dyDescent="0.2">
      <c r="B95" s="372"/>
      <c r="C95" s="372"/>
    </row>
    <row r="96" spans="2:3" ht="15.75" customHeight="1" x14ac:dyDescent="0.2">
      <c r="B96" s="372"/>
      <c r="C96" s="372"/>
    </row>
    <row r="97" spans="2:3" ht="15.75" customHeight="1" x14ac:dyDescent="0.2">
      <c r="B97" s="372"/>
      <c r="C97" s="372"/>
    </row>
    <row r="98" spans="2:3" ht="15.75" customHeight="1" x14ac:dyDescent="0.2">
      <c r="B98" s="372"/>
      <c r="C98" s="372"/>
    </row>
    <row r="99" spans="2:3" ht="15.75" customHeight="1" x14ac:dyDescent="0.2">
      <c r="B99" s="372"/>
      <c r="C99" s="372"/>
    </row>
    <row r="100" spans="2:3" ht="15.75" customHeight="1" x14ac:dyDescent="0.2">
      <c r="B100" s="372"/>
      <c r="C100" s="372"/>
    </row>
    <row r="101" spans="2:3" ht="15.75" customHeight="1" x14ac:dyDescent="0.2">
      <c r="B101" s="372"/>
      <c r="C101" s="372"/>
    </row>
    <row r="102" spans="2:3" ht="15.75" customHeight="1" x14ac:dyDescent="0.2">
      <c r="B102" s="372"/>
      <c r="C102" s="372"/>
    </row>
    <row r="103" spans="2:3" ht="15.75" customHeight="1" x14ac:dyDescent="0.2">
      <c r="B103" s="372"/>
      <c r="C103" s="372"/>
    </row>
    <row r="104" spans="2:3" ht="15.75" customHeight="1" x14ac:dyDescent="0.2">
      <c r="B104" s="372"/>
      <c r="C104" s="372"/>
    </row>
    <row r="105" spans="2:3" ht="15.75" customHeight="1" x14ac:dyDescent="0.2">
      <c r="B105" s="372"/>
      <c r="C105" s="372"/>
    </row>
    <row r="106" spans="2:3" ht="15.75" customHeight="1" x14ac:dyDescent="0.2">
      <c r="B106" s="372"/>
      <c r="C106" s="372"/>
    </row>
    <row r="107" spans="2:3" ht="15.75" customHeight="1" x14ac:dyDescent="0.2">
      <c r="B107" s="372"/>
      <c r="C107" s="372"/>
    </row>
    <row r="108" spans="2:3" ht="15.75" customHeight="1" x14ac:dyDescent="0.2">
      <c r="B108" s="372"/>
      <c r="C108" s="372"/>
    </row>
    <row r="109" spans="2:3" ht="15.75" customHeight="1" x14ac:dyDescent="0.2">
      <c r="B109" s="372"/>
      <c r="C109" s="372"/>
    </row>
    <row r="110" spans="2:3" ht="15.75" customHeight="1" x14ac:dyDescent="0.2">
      <c r="B110" s="372"/>
      <c r="C110" s="372"/>
    </row>
    <row r="111" spans="2:3" ht="15.75" customHeight="1" x14ac:dyDescent="0.2">
      <c r="B111" s="372"/>
      <c r="C111" s="372"/>
    </row>
    <row r="112" spans="2:3" ht="15.75" customHeight="1" x14ac:dyDescent="0.2">
      <c r="B112" s="372"/>
      <c r="C112" s="372"/>
    </row>
    <row r="113" spans="2:3" ht="15.75" customHeight="1" x14ac:dyDescent="0.2">
      <c r="B113" s="372"/>
      <c r="C113" s="372"/>
    </row>
    <row r="114" spans="2:3" ht="15.75" customHeight="1" x14ac:dyDescent="0.2">
      <c r="B114" s="372"/>
      <c r="C114" s="372"/>
    </row>
    <row r="115" spans="2:3" ht="15.75" customHeight="1" x14ac:dyDescent="0.2">
      <c r="B115" s="372"/>
      <c r="C115" s="372"/>
    </row>
    <row r="116" spans="2:3" ht="15.75" customHeight="1" x14ac:dyDescent="0.2">
      <c r="B116" s="372"/>
      <c r="C116" s="372"/>
    </row>
    <row r="117" spans="2:3" ht="15.75" customHeight="1" x14ac:dyDescent="0.2">
      <c r="B117" s="372"/>
      <c r="C117" s="372"/>
    </row>
    <row r="118" spans="2:3" ht="15.75" customHeight="1" x14ac:dyDescent="0.2">
      <c r="B118" s="372"/>
      <c r="C118" s="372"/>
    </row>
    <row r="119" spans="2:3" ht="15.75" customHeight="1" x14ac:dyDescent="0.2">
      <c r="B119" s="372"/>
      <c r="C119" s="372"/>
    </row>
    <row r="120" spans="2:3" ht="15.75" customHeight="1" x14ac:dyDescent="0.2">
      <c r="B120" s="372"/>
      <c r="C120" s="372"/>
    </row>
    <row r="121" spans="2:3" ht="15.75" customHeight="1" x14ac:dyDescent="0.2">
      <c r="B121" s="372"/>
      <c r="C121" s="372"/>
    </row>
    <row r="122" spans="2:3" ht="15.75" customHeight="1" x14ac:dyDescent="0.2">
      <c r="B122" s="372"/>
      <c r="C122" s="372"/>
    </row>
    <row r="123" spans="2:3" ht="15.75" customHeight="1" x14ac:dyDescent="0.2">
      <c r="B123" s="372"/>
      <c r="C123" s="372"/>
    </row>
    <row r="124" spans="2:3" ht="15.75" customHeight="1" x14ac:dyDescent="0.2">
      <c r="B124" s="372"/>
      <c r="C124" s="372"/>
    </row>
    <row r="125" spans="2:3" ht="15.75" customHeight="1" x14ac:dyDescent="0.2">
      <c r="B125" s="372"/>
      <c r="C125" s="372"/>
    </row>
    <row r="126" spans="2:3" ht="15.75" customHeight="1" x14ac:dyDescent="0.2">
      <c r="B126" s="372"/>
      <c r="C126" s="372"/>
    </row>
    <row r="127" spans="2:3" ht="15.75" customHeight="1" x14ac:dyDescent="0.2">
      <c r="B127" s="372"/>
      <c r="C127" s="372"/>
    </row>
    <row r="128" spans="2:3" ht="15.75" customHeight="1" x14ac:dyDescent="0.2">
      <c r="B128" s="372"/>
      <c r="C128" s="372"/>
    </row>
    <row r="129" spans="2:3" ht="15.75" customHeight="1" x14ac:dyDescent="0.2">
      <c r="B129" s="372"/>
      <c r="C129" s="372"/>
    </row>
    <row r="130" spans="2:3" ht="15.75" customHeight="1" x14ac:dyDescent="0.2">
      <c r="B130" s="372"/>
      <c r="C130" s="372"/>
    </row>
    <row r="131" spans="2:3" ht="15.75" customHeight="1" x14ac:dyDescent="0.2">
      <c r="B131" s="372"/>
      <c r="C131" s="372"/>
    </row>
    <row r="132" spans="2:3" ht="15.75" customHeight="1" x14ac:dyDescent="0.2">
      <c r="B132" s="372"/>
      <c r="C132" s="372"/>
    </row>
    <row r="133" spans="2:3" ht="15.75" customHeight="1" x14ac:dyDescent="0.2">
      <c r="B133" s="372"/>
      <c r="C133" s="372"/>
    </row>
    <row r="134" spans="2:3" ht="15.75" customHeight="1" x14ac:dyDescent="0.2">
      <c r="B134" s="372"/>
      <c r="C134" s="372"/>
    </row>
    <row r="135" spans="2:3" ht="15.75" customHeight="1" x14ac:dyDescent="0.2"/>
    <row r="136" spans="2:3" ht="15.75" customHeight="1" x14ac:dyDescent="0.2"/>
    <row r="137" spans="2:3" ht="15.75" customHeight="1" x14ac:dyDescent="0.2"/>
    <row r="138" spans="2:3" ht="15.75" customHeight="1" x14ac:dyDescent="0.2"/>
    <row r="139" spans="2:3" ht="15.75" customHeight="1" x14ac:dyDescent="0.2"/>
    <row r="140" spans="2:3" ht="15.75" customHeight="1" x14ac:dyDescent="0.2"/>
    <row r="141" spans="2:3" ht="15.75" customHeight="1" x14ac:dyDescent="0.2"/>
    <row r="142" spans="2:3" ht="15.75" customHeight="1" x14ac:dyDescent="0.2"/>
    <row r="143" spans="2:3" ht="15.75" customHeight="1" x14ac:dyDescent="0.2"/>
    <row r="144" spans="2:3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</sheetData>
  <sheetProtection selectLockedCells="1"/>
  <protectedRanges>
    <protectedRange sqref="C56" name="Tartomány4"/>
    <protectedRange sqref="C68:C69" name="Tartomány4_1"/>
    <protectedRange sqref="C14" name="Tartomány1_2_1_4_2"/>
    <protectedRange sqref="C15" name="Tartomány1_2_1_4_1_1"/>
    <protectedRange sqref="C22:C24 C27:C29" name="Tartomány1_2_1_6"/>
    <protectedRange sqref="C25:C26" name="Tartomány1_2_1_1_3"/>
    <protectedRange sqref="C30:C33" name="Tartomány1_2_1_7"/>
    <protectedRange sqref="C19:C21" name="Tartomány1_2_1_1_4"/>
    <protectedRange sqref="C34" name="Tartomány1_2_1_1_1_1"/>
    <protectedRange sqref="C47" name="Tartomány1_2_1_2_1_1"/>
  </protectedRanges>
  <mergeCells count="64">
    <mergeCell ref="AZ8:BA8"/>
    <mergeCell ref="AP8:AQ8"/>
    <mergeCell ref="D51:AA51"/>
    <mergeCell ref="AB51:AY51"/>
    <mergeCell ref="AZ51:BE51"/>
    <mergeCell ref="AN8:AO8"/>
    <mergeCell ref="AA8:AA9"/>
    <mergeCell ref="AB8:AC8"/>
    <mergeCell ref="AD8:AE8"/>
    <mergeCell ref="AF8:AF9"/>
    <mergeCell ref="AG8:AG9"/>
    <mergeCell ref="A56:AA56"/>
    <mergeCell ref="BB8:BC8"/>
    <mergeCell ref="BD8:BD9"/>
    <mergeCell ref="BE8:BE9"/>
    <mergeCell ref="D45:AA45"/>
    <mergeCell ref="AB45:AY45"/>
    <mergeCell ref="AZ45:BE45"/>
    <mergeCell ref="AS8:AS9"/>
    <mergeCell ref="AT8:AU8"/>
    <mergeCell ref="AV8:AW8"/>
    <mergeCell ref="AX8:AX9"/>
    <mergeCell ref="AY8:AY9"/>
    <mergeCell ref="AH8:AI8"/>
    <mergeCell ref="AJ8:AK8"/>
    <mergeCell ref="AL8:AL9"/>
    <mergeCell ref="AM8:AM9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R8:AR9"/>
  </mergeCells>
  <pageMargins left="0.19685039370078741" right="0.19685039370078741" top="0.19685039370078741" bottom="0.19685039370078741" header="0.11811023622047245" footer="0.11811023622047245"/>
  <pageSetup paperSize="8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BH176"/>
  <sheetViews>
    <sheetView topLeftCell="M10" zoomScale="86" zoomScaleNormal="86" workbookViewId="0">
      <selection activeCell="BE21" sqref="BE21"/>
    </sheetView>
  </sheetViews>
  <sheetFormatPr defaultColWidth="10.6640625" defaultRowHeight="15" x14ac:dyDescent="0.2"/>
  <cols>
    <col min="1" max="1" width="13.33203125" style="229" customWidth="1"/>
    <col min="2" max="2" width="17.1640625" style="371" customWidth="1"/>
    <col min="3" max="3" width="7.1640625" style="229" customWidth="1"/>
    <col min="4" max="4" width="60.33203125" style="229" customWidth="1"/>
    <col min="5" max="5" width="5.33203125" style="229" customWidth="1"/>
    <col min="6" max="6" width="6.83203125" style="229" customWidth="1"/>
    <col min="7" max="7" width="5.33203125" style="229" customWidth="1"/>
    <col min="8" max="8" width="6.83203125" style="229" customWidth="1"/>
    <col min="9" max="9" width="5.33203125" style="229" customWidth="1"/>
    <col min="10" max="10" width="5.6640625" style="229" bestFit="1" customWidth="1"/>
    <col min="11" max="11" width="5.33203125" style="229" customWidth="1"/>
    <col min="12" max="12" width="6.83203125" style="229" customWidth="1"/>
    <col min="13" max="13" width="5.33203125" style="229" customWidth="1"/>
    <col min="14" max="14" width="6.83203125" style="229" customWidth="1"/>
    <col min="15" max="15" width="5.33203125" style="229" customWidth="1"/>
    <col min="16" max="16" width="5.6640625" style="229" bestFit="1" customWidth="1"/>
    <col min="17" max="17" width="5.33203125" style="229" bestFit="1" customWidth="1"/>
    <col min="18" max="18" width="6.83203125" style="229" customWidth="1"/>
    <col min="19" max="19" width="5.33203125" style="229" bestFit="1" customWidth="1"/>
    <col min="20" max="20" width="6.83203125" style="229" customWidth="1"/>
    <col min="21" max="21" width="5.33203125" style="229" customWidth="1"/>
    <col min="22" max="22" width="5.6640625" style="229" bestFit="1" customWidth="1"/>
    <col min="23" max="23" width="5.33203125" style="229" bestFit="1" customWidth="1"/>
    <col min="24" max="24" width="6.83203125" style="229" customWidth="1"/>
    <col min="25" max="25" width="5.33203125" style="229" bestFit="1" customWidth="1"/>
    <col min="26" max="26" width="6.83203125" style="229" customWidth="1"/>
    <col min="27" max="27" width="5.33203125" style="229" customWidth="1"/>
    <col min="28" max="28" width="5.6640625" style="229" bestFit="1" customWidth="1"/>
    <col min="29" max="29" width="5.33203125" style="229" customWidth="1"/>
    <col min="30" max="30" width="6.83203125" style="229" customWidth="1"/>
    <col min="31" max="31" width="5.33203125" style="229" customWidth="1"/>
    <col min="32" max="32" width="6.83203125" style="229" customWidth="1"/>
    <col min="33" max="33" width="5.33203125" style="229" customWidth="1"/>
    <col min="34" max="34" width="5.6640625" style="229" bestFit="1" customWidth="1"/>
    <col min="35" max="35" width="5.33203125" style="229" customWidth="1"/>
    <col min="36" max="36" width="6.83203125" style="229" customWidth="1"/>
    <col min="37" max="37" width="5.33203125" style="229" customWidth="1"/>
    <col min="38" max="38" width="6.83203125" style="229" customWidth="1"/>
    <col min="39" max="39" width="5.33203125" style="229" customWidth="1"/>
    <col min="40" max="40" width="5.6640625" style="229" bestFit="1" customWidth="1"/>
    <col min="41" max="41" width="5.33203125" style="229" bestFit="1" customWidth="1"/>
    <col min="42" max="42" width="6.83203125" style="229" customWidth="1"/>
    <col min="43" max="43" width="5.33203125" style="229" bestFit="1" customWidth="1"/>
    <col min="44" max="44" width="6.83203125" style="229" customWidth="1"/>
    <col min="45" max="45" width="5.33203125" style="229" customWidth="1"/>
    <col min="46" max="46" width="5.6640625" style="229" bestFit="1" customWidth="1"/>
    <col min="47" max="47" width="5.33203125" style="229" bestFit="1" customWidth="1"/>
    <col min="48" max="48" width="6.83203125" style="229" customWidth="1"/>
    <col min="49" max="49" width="5.33203125" style="229" bestFit="1" customWidth="1"/>
    <col min="50" max="50" width="6.83203125" style="229" customWidth="1"/>
    <col min="51" max="51" width="5.33203125" style="229" customWidth="1"/>
    <col min="52" max="52" width="5.6640625" style="229" bestFit="1" customWidth="1"/>
    <col min="53" max="53" width="6.83203125" style="229" bestFit="1" customWidth="1"/>
    <col min="54" max="54" width="8.1640625" style="229" customWidth="1"/>
    <col min="55" max="55" width="6.83203125" style="229" bestFit="1" customWidth="1"/>
    <col min="56" max="56" width="8.1640625" style="229" bestFit="1" customWidth="1"/>
    <col min="57" max="57" width="6.83203125" style="229" bestFit="1" customWidth="1"/>
    <col min="58" max="58" width="9" style="229" customWidth="1"/>
    <col min="59" max="59" width="36.33203125" style="229" customWidth="1"/>
    <col min="60" max="60" width="39" style="229" customWidth="1"/>
    <col min="61" max="16384" width="10.6640625" style="229"/>
  </cols>
  <sheetData>
    <row r="1" spans="1:60" ht="21.95" customHeight="1" x14ac:dyDescent="0.2">
      <c r="B1" s="855" t="s">
        <v>0</v>
      </c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  <c r="W1" s="855"/>
      <c r="X1" s="855"/>
      <c r="Y1" s="855"/>
      <c r="Z1" s="855"/>
      <c r="AA1" s="855"/>
      <c r="AB1" s="855"/>
      <c r="AC1" s="855"/>
      <c r="AD1" s="855"/>
      <c r="AE1" s="855"/>
      <c r="AF1" s="855"/>
      <c r="AG1" s="855"/>
      <c r="AH1" s="855"/>
      <c r="AI1" s="855"/>
      <c r="AJ1" s="855"/>
      <c r="AK1" s="855"/>
      <c r="AL1" s="855"/>
      <c r="AM1" s="855"/>
      <c r="AN1" s="855"/>
      <c r="AO1" s="855"/>
      <c r="AP1" s="855"/>
      <c r="AQ1" s="855"/>
      <c r="AR1" s="855"/>
      <c r="AS1" s="855"/>
      <c r="AT1" s="855"/>
      <c r="AU1" s="855"/>
      <c r="AV1" s="855"/>
      <c r="AW1" s="855"/>
      <c r="AX1" s="855"/>
      <c r="AY1" s="855"/>
      <c r="AZ1" s="855"/>
      <c r="BA1" s="855"/>
      <c r="BB1" s="855"/>
      <c r="BC1" s="855"/>
      <c r="BD1" s="855"/>
      <c r="BE1" s="855"/>
      <c r="BF1" s="855"/>
    </row>
    <row r="2" spans="1:60" ht="21.95" customHeight="1" x14ac:dyDescent="0.2">
      <c r="B2" s="827" t="s">
        <v>307</v>
      </c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827"/>
      <c r="AB2" s="827"/>
      <c r="AC2" s="827"/>
      <c r="AD2" s="827"/>
      <c r="AE2" s="827"/>
      <c r="AF2" s="827"/>
      <c r="AG2" s="827"/>
      <c r="AH2" s="827"/>
      <c r="AI2" s="827"/>
      <c r="AJ2" s="827"/>
      <c r="AK2" s="827"/>
      <c r="AL2" s="827"/>
      <c r="AM2" s="827"/>
      <c r="AN2" s="827"/>
      <c r="AO2" s="827"/>
      <c r="AP2" s="827"/>
      <c r="AQ2" s="827"/>
      <c r="AR2" s="827"/>
      <c r="AS2" s="827"/>
      <c r="AT2" s="827"/>
      <c r="AU2" s="827"/>
      <c r="AV2" s="827"/>
      <c r="AW2" s="827"/>
      <c r="AX2" s="827"/>
      <c r="AY2" s="827"/>
      <c r="AZ2" s="827"/>
      <c r="BA2" s="827"/>
      <c r="BB2" s="827"/>
      <c r="BC2" s="827"/>
      <c r="BD2" s="827"/>
      <c r="BE2" s="827"/>
      <c r="BF2" s="827"/>
    </row>
    <row r="3" spans="1:60" ht="23.25" x14ac:dyDescent="0.2">
      <c r="B3" s="873" t="s">
        <v>309</v>
      </c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  <c r="Q3" s="873"/>
      <c r="R3" s="873"/>
      <c r="S3" s="873"/>
      <c r="T3" s="873"/>
      <c r="U3" s="873"/>
      <c r="V3" s="873"/>
      <c r="W3" s="873"/>
      <c r="X3" s="873"/>
      <c r="Y3" s="873"/>
      <c r="Z3" s="873"/>
      <c r="AA3" s="873"/>
      <c r="AB3" s="873"/>
      <c r="AC3" s="873"/>
      <c r="AD3" s="873"/>
      <c r="AE3" s="873"/>
      <c r="AF3" s="873"/>
      <c r="AG3" s="873"/>
      <c r="AH3" s="873"/>
      <c r="AI3" s="873"/>
      <c r="AJ3" s="873"/>
      <c r="AK3" s="873"/>
      <c r="AL3" s="873"/>
      <c r="AM3" s="873"/>
      <c r="AN3" s="873"/>
      <c r="AO3" s="873"/>
      <c r="AP3" s="873"/>
      <c r="AQ3" s="873"/>
      <c r="AR3" s="873"/>
      <c r="AS3" s="873"/>
      <c r="AT3" s="873"/>
      <c r="AU3" s="873"/>
      <c r="AV3" s="873"/>
      <c r="AW3" s="873"/>
      <c r="AX3" s="873"/>
      <c r="AY3" s="873"/>
      <c r="AZ3" s="873"/>
      <c r="BA3" s="873"/>
      <c r="BB3" s="873"/>
      <c r="BC3" s="873"/>
      <c r="BD3" s="873"/>
      <c r="BE3" s="873"/>
      <c r="BF3" s="873"/>
    </row>
    <row r="4" spans="1:60" s="230" customFormat="1" ht="23.25" x14ac:dyDescent="0.2">
      <c r="B4" s="827" t="s">
        <v>619</v>
      </c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7"/>
      <c r="Q4" s="827"/>
      <c r="R4" s="827"/>
      <c r="S4" s="827"/>
      <c r="T4" s="827"/>
      <c r="U4" s="827"/>
      <c r="V4" s="827"/>
      <c r="W4" s="827"/>
      <c r="X4" s="827"/>
      <c r="Y4" s="827"/>
      <c r="Z4" s="827"/>
      <c r="AA4" s="827"/>
      <c r="AB4" s="827"/>
      <c r="AC4" s="827"/>
      <c r="AD4" s="827"/>
      <c r="AE4" s="827"/>
      <c r="AF4" s="827"/>
      <c r="AG4" s="827"/>
      <c r="AH4" s="827"/>
      <c r="AI4" s="827"/>
      <c r="AJ4" s="827"/>
      <c r="AK4" s="827"/>
      <c r="AL4" s="827"/>
      <c r="AM4" s="827"/>
      <c r="AN4" s="827"/>
      <c r="AO4" s="827"/>
      <c r="AP4" s="827"/>
      <c r="AQ4" s="827"/>
      <c r="AR4" s="827"/>
      <c r="AS4" s="827"/>
      <c r="AT4" s="827"/>
      <c r="AU4" s="827"/>
      <c r="AV4" s="827"/>
      <c r="AW4" s="827"/>
      <c r="AX4" s="827"/>
      <c r="AY4" s="827"/>
      <c r="AZ4" s="827"/>
      <c r="BA4" s="827"/>
      <c r="BB4" s="827"/>
      <c r="BC4" s="827"/>
      <c r="BD4" s="827"/>
      <c r="BE4" s="827"/>
      <c r="BF4" s="827"/>
    </row>
    <row r="5" spans="1:60" ht="24" customHeight="1" thickBot="1" x14ac:dyDescent="0.25">
      <c r="B5" s="826" t="s">
        <v>308</v>
      </c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  <c r="AA5" s="826"/>
      <c r="AB5" s="826"/>
      <c r="AC5" s="826"/>
      <c r="AD5" s="826"/>
      <c r="AE5" s="826"/>
      <c r="AF5" s="826"/>
      <c r="AG5" s="826"/>
      <c r="AH5" s="826"/>
      <c r="AI5" s="826"/>
      <c r="AJ5" s="826"/>
      <c r="AK5" s="826"/>
      <c r="AL5" s="826"/>
      <c r="AM5" s="826"/>
      <c r="AN5" s="826"/>
      <c r="AO5" s="826"/>
      <c r="AP5" s="826"/>
      <c r="AQ5" s="826"/>
      <c r="AR5" s="826"/>
      <c r="AS5" s="826"/>
      <c r="AT5" s="826"/>
      <c r="AU5" s="826"/>
      <c r="AV5" s="826"/>
      <c r="AW5" s="826"/>
      <c r="AX5" s="826"/>
      <c r="AY5" s="826"/>
      <c r="AZ5" s="826"/>
      <c r="BA5" s="826"/>
      <c r="BB5" s="826"/>
      <c r="BC5" s="826"/>
      <c r="BD5" s="826"/>
      <c r="BE5" s="826"/>
      <c r="BF5" s="826"/>
    </row>
    <row r="6" spans="1:60" ht="15.75" customHeight="1" thickTop="1" thickBot="1" x14ac:dyDescent="0.25">
      <c r="B6" s="886" t="s">
        <v>1</v>
      </c>
      <c r="C6" s="889" t="s">
        <v>2</v>
      </c>
      <c r="D6" s="892" t="s">
        <v>3</v>
      </c>
      <c r="E6" s="864" t="s">
        <v>4</v>
      </c>
      <c r="F6" s="865"/>
      <c r="G6" s="865"/>
      <c r="H6" s="865"/>
      <c r="I6" s="865"/>
      <c r="J6" s="865"/>
      <c r="K6" s="865"/>
      <c r="L6" s="865"/>
      <c r="M6" s="865"/>
      <c r="N6" s="865"/>
      <c r="O6" s="865"/>
      <c r="P6" s="865"/>
      <c r="Q6" s="865"/>
      <c r="R6" s="865"/>
      <c r="S6" s="865"/>
      <c r="T6" s="865"/>
      <c r="U6" s="865"/>
      <c r="V6" s="865"/>
      <c r="W6" s="865"/>
      <c r="X6" s="865"/>
      <c r="Y6" s="865"/>
      <c r="Z6" s="865"/>
      <c r="AA6" s="865"/>
      <c r="AB6" s="865"/>
      <c r="AC6" s="864" t="s">
        <v>4</v>
      </c>
      <c r="AD6" s="865"/>
      <c r="AE6" s="865"/>
      <c r="AF6" s="865"/>
      <c r="AG6" s="865"/>
      <c r="AH6" s="865"/>
      <c r="AI6" s="865"/>
      <c r="AJ6" s="865"/>
      <c r="AK6" s="865"/>
      <c r="AL6" s="865"/>
      <c r="AM6" s="865"/>
      <c r="AN6" s="865"/>
      <c r="AO6" s="865"/>
      <c r="AP6" s="865"/>
      <c r="AQ6" s="865"/>
      <c r="AR6" s="865"/>
      <c r="AS6" s="865"/>
      <c r="AT6" s="865"/>
      <c r="AU6" s="865"/>
      <c r="AV6" s="865"/>
      <c r="AW6" s="865"/>
      <c r="AX6" s="865"/>
      <c r="AY6" s="865"/>
      <c r="AZ6" s="865"/>
      <c r="BA6" s="895" t="s">
        <v>5</v>
      </c>
      <c r="BB6" s="896"/>
      <c r="BC6" s="896"/>
      <c r="BD6" s="896"/>
      <c r="BE6" s="896"/>
      <c r="BF6" s="897"/>
      <c r="BG6" s="850" t="s">
        <v>51</v>
      </c>
      <c r="BH6" s="850" t="s">
        <v>52</v>
      </c>
    </row>
    <row r="7" spans="1:60" ht="15.75" customHeight="1" x14ac:dyDescent="0.2">
      <c r="B7" s="887"/>
      <c r="C7" s="890"/>
      <c r="D7" s="893"/>
      <c r="E7" s="866" t="s">
        <v>6</v>
      </c>
      <c r="F7" s="867"/>
      <c r="G7" s="867"/>
      <c r="H7" s="867"/>
      <c r="I7" s="867"/>
      <c r="J7" s="868"/>
      <c r="K7" s="869" t="s">
        <v>7</v>
      </c>
      <c r="L7" s="867"/>
      <c r="M7" s="867"/>
      <c r="N7" s="867"/>
      <c r="O7" s="867"/>
      <c r="P7" s="870"/>
      <c r="Q7" s="866" t="s">
        <v>8</v>
      </c>
      <c r="R7" s="867"/>
      <c r="S7" s="867"/>
      <c r="T7" s="867"/>
      <c r="U7" s="867"/>
      <c r="V7" s="868"/>
      <c r="W7" s="869" t="s">
        <v>9</v>
      </c>
      <c r="X7" s="867"/>
      <c r="Y7" s="867"/>
      <c r="Z7" s="867"/>
      <c r="AA7" s="867"/>
      <c r="AB7" s="868"/>
      <c r="AC7" s="866" t="s">
        <v>10</v>
      </c>
      <c r="AD7" s="867"/>
      <c r="AE7" s="867"/>
      <c r="AF7" s="867"/>
      <c r="AG7" s="867"/>
      <c r="AH7" s="868"/>
      <c r="AI7" s="869" t="s">
        <v>11</v>
      </c>
      <c r="AJ7" s="867"/>
      <c r="AK7" s="867"/>
      <c r="AL7" s="867"/>
      <c r="AM7" s="867"/>
      <c r="AN7" s="870"/>
      <c r="AO7" s="866" t="s">
        <v>37</v>
      </c>
      <c r="AP7" s="867"/>
      <c r="AQ7" s="867"/>
      <c r="AR7" s="867"/>
      <c r="AS7" s="867"/>
      <c r="AT7" s="868"/>
      <c r="AU7" s="869" t="s">
        <v>38</v>
      </c>
      <c r="AV7" s="867"/>
      <c r="AW7" s="867"/>
      <c r="AX7" s="867"/>
      <c r="AY7" s="867"/>
      <c r="AZ7" s="868"/>
      <c r="BA7" s="898"/>
      <c r="BB7" s="899"/>
      <c r="BC7" s="899"/>
      <c r="BD7" s="899"/>
      <c r="BE7" s="899"/>
      <c r="BF7" s="900"/>
      <c r="BG7" s="884"/>
      <c r="BH7" s="851"/>
    </row>
    <row r="8" spans="1:60" ht="15.75" customHeight="1" x14ac:dyDescent="0.2">
      <c r="B8" s="887"/>
      <c r="C8" s="890"/>
      <c r="D8" s="893"/>
      <c r="E8" s="856" t="s">
        <v>12</v>
      </c>
      <c r="F8" s="857"/>
      <c r="G8" s="858" t="s">
        <v>13</v>
      </c>
      <c r="H8" s="857"/>
      <c r="I8" s="859" t="s">
        <v>14</v>
      </c>
      <c r="J8" s="861" t="s">
        <v>39</v>
      </c>
      <c r="K8" s="863" t="s">
        <v>12</v>
      </c>
      <c r="L8" s="857"/>
      <c r="M8" s="858" t="s">
        <v>13</v>
      </c>
      <c r="N8" s="857"/>
      <c r="O8" s="859" t="s">
        <v>14</v>
      </c>
      <c r="P8" s="880" t="s">
        <v>39</v>
      </c>
      <c r="Q8" s="856" t="s">
        <v>12</v>
      </c>
      <c r="R8" s="857"/>
      <c r="S8" s="858" t="s">
        <v>13</v>
      </c>
      <c r="T8" s="857"/>
      <c r="U8" s="859" t="s">
        <v>14</v>
      </c>
      <c r="V8" s="861" t="s">
        <v>39</v>
      </c>
      <c r="W8" s="863" t="s">
        <v>12</v>
      </c>
      <c r="X8" s="857"/>
      <c r="Y8" s="858" t="s">
        <v>13</v>
      </c>
      <c r="Z8" s="857"/>
      <c r="AA8" s="859" t="s">
        <v>14</v>
      </c>
      <c r="AB8" s="876" t="s">
        <v>39</v>
      </c>
      <c r="AC8" s="856" t="s">
        <v>12</v>
      </c>
      <c r="AD8" s="857"/>
      <c r="AE8" s="858" t="s">
        <v>13</v>
      </c>
      <c r="AF8" s="857"/>
      <c r="AG8" s="859" t="s">
        <v>14</v>
      </c>
      <c r="AH8" s="861" t="s">
        <v>39</v>
      </c>
      <c r="AI8" s="863" t="s">
        <v>12</v>
      </c>
      <c r="AJ8" s="857"/>
      <c r="AK8" s="858" t="s">
        <v>13</v>
      </c>
      <c r="AL8" s="857"/>
      <c r="AM8" s="859" t="s">
        <v>14</v>
      </c>
      <c r="AN8" s="880" t="s">
        <v>39</v>
      </c>
      <c r="AO8" s="856" t="s">
        <v>12</v>
      </c>
      <c r="AP8" s="857"/>
      <c r="AQ8" s="858" t="s">
        <v>13</v>
      </c>
      <c r="AR8" s="857"/>
      <c r="AS8" s="859" t="s">
        <v>14</v>
      </c>
      <c r="AT8" s="861" t="s">
        <v>39</v>
      </c>
      <c r="AU8" s="863" t="s">
        <v>12</v>
      </c>
      <c r="AV8" s="857"/>
      <c r="AW8" s="858" t="s">
        <v>13</v>
      </c>
      <c r="AX8" s="857"/>
      <c r="AY8" s="859" t="s">
        <v>14</v>
      </c>
      <c r="AZ8" s="876" t="s">
        <v>39</v>
      </c>
      <c r="BA8" s="863" t="s">
        <v>12</v>
      </c>
      <c r="BB8" s="857"/>
      <c r="BC8" s="858" t="s">
        <v>13</v>
      </c>
      <c r="BD8" s="857"/>
      <c r="BE8" s="859" t="s">
        <v>14</v>
      </c>
      <c r="BF8" s="871" t="s">
        <v>47</v>
      </c>
      <c r="BG8" s="884"/>
      <c r="BH8" s="851"/>
    </row>
    <row r="9" spans="1:60" ht="80.099999999999994" customHeight="1" thickBot="1" x14ac:dyDescent="0.25">
      <c r="B9" s="888"/>
      <c r="C9" s="891"/>
      <c r="D9" s="894"/>
      <c r="E9" s="231" t="s">
        <v>40</v>
      </c>
      <c r="F9" s="232" t="s">
        <v>41</v>
      </c>
      <c r="G9" s="233" t="s">
        <v>40</v>
      </c>
      <c r="H9" s="232" t="s">
        <v>41</v>
      </c>
      <c r="I9" s="860"/>
      <c r="J9" s="862"/>
      <c r="K9" s="234" t="s">
        <v>40</v>
      </c>
      <c r="L9" s="232" t="s">
        <v>41</v>
      </c>
      <c r="M9" s="233" t="s">
        <v>40</v>
      </c>
      <c r="N9" s="232" t="s">
        <v>41</v>
      </c>
      <c r="O9" s="860"/>
      <c r="P9" s="881"/>
      <c r="Q9" s="231" t="s">
        <v>40</v>
      </c>
      <c r="R9" s="232" t="s">
        <v>41</v>
      </c>
      <c r="S9" s="233" t="s">
        <v>40</v>
      </c>
      <c r="T9" s="232" t="s">
        <v>41</v>
      </c>
      <c r="U9" s="860"/>
      <c r="V9" s="862"/>
      <c r="W9" s="234" t="s">
        <v>40</v>
      </c>
      <c r="X9" s="232" t="s">
        <v>41</v>
      </c>
      <c r="Y9" s="233" t="s">
        <v>40</v>
      </c>
      <c r="Z9" s="232" t="s">
        <v>41</v>
      </c>
      <c r="AA9" s="860"/>
      <c r="AB9" s="877"/>
      <c r="AC9" s="231" t="s">
        <v>40</v>
      </c>
      <c r="AD9" s="232" t="s">
        <v>41</v>
      </c>
      <c r="AE9" s="233" t="s">
        <v>40</v>
      </c>
      <c r="AF9" s="232" t="s">
        <v>41</v>
      </c>
      <c r="AG9" s="860"/>
      <c r="AH9" s="862"/>
      <c r="AI9" s="234" t="s">
        <v>40</v>
      </c>
      <c r="AJ9" s="232" t="s">
        <v>41</v>
      </c>
      <c r="AK9" s="233" t="s">
        <v>40</v>
      </c>
      <c r="AL9" s="232" t="s">
        <v>41</v>
      </c>
      <c r="AM9" s="860"/>
      <c r="AN9" s="881"/>
      <c r="AO9" s="231" t="s">
        <v>40</v>
      </c>
      <c r="AP9" s="232" t="s">
        <v>41</v>
      </c>
      <c r="AQ9" s="233" t="s">
        <v>40</v>
      </c>
      <c r="AR9" s="232" t="s">
        <v>41</v>
      </c>
      <c r="AS9" s="860"/>
      <c r="AT9" s="862"/>
      <c r="AU9" s="234" t="s">
        <v>40</v>
      </c>
      <c r="AV9" s="232" t="s">
        <v>41</v>
      </c>
      <c r="AW9" s="233" t="s">
        <v>40</v>
      </c>
      <c r="AX9" s="232" t="s">
        <v>41</v>
      </c>
      <c r="AY9" s="860"/>
      <c r="AZ9" s="877"/>
      <c r="BA9" s="234" t="s">
        <v>40</v>
      </c>
      <c r="BB9" s="232" t="s">
        <v>42</v>
      </c>
      <c r="BC9" s="233" t="s">
        <v>40</v>
      </c>
      <c r="BD9" s="232" t="s">
        <v>42</v>
      </c>
      <c r="BE9" s="860"/>
      <c r="BF9" s="872"/>
      <c r="BG9" s="884"/>
      <c r="BH9" s="851"/>
    </row>
    <row r="10" spans="1:60" s="235" customFormat="1" ht="15.75" customHeight="1" thickBot="1" x14ac:dyDescent="0.3">
      <c r="B10" s="236"/>
      <c r="C10" s="237"/>
      <c r="D10" s="238" t="s">
        <v>57</v>
      </c>
      <c r="E10" s="239">
        <f>SUM(SZAK!D107)</f>
        <v>10</v>
      </c>
      <c r="F10" s="239">
        <f>SUM(SZAK!E107)</f>
        <v>112</v>
      </c>
      <c r="G10" s="239">
        <f>SUM(SZAK!F107)</f>
        <v>26</v>
      </c>
      <c r="H10" s="239">
        <f>SUM(SZAK!G107)</f>
        <v>284</v>
      </c>
      <c r="I10" s="239">
        <f>SUM(SZAK!H107)</f>
        <v>22</v>
      </c>
      <c r="J10" s="239" t="s">
        <v>17</v>
      </c>
      <c r="K10" s="239">
        <f>SUM(SZAK!J107)</f>
        <v>7</v>
      </c>
      <c r="L10" s="239">
        <f>SUM(SZAK!K107)</f>
        <v>106</v>
      </c>
      <c r="M10" s="239">
        <f>SUM(SZAK!L107)</f>
        <v>15</v>
      </c>
      <c r="N10" s="239">
        <f>SUM(SZAK!M107)</f>
        <v>210</v>
      </c>
      <c r="O10" s="239">
        <f>SUM(SZAK!N107)</f>
        <v>21</v>
      </c>
      <c r="P10" s="239" t="s">
        <v>17</v>
      </c>
      <c r="Q10" s="239">
        <f>SUM(SZAK!P107)</f>
        <v>9</v>
      </c>
      <c r="R10" s="239">
        <f>SUM(SZAK!Q107)</f>
        <v>130</v>
      </c>
      <c r="S10" s="239">
        <f>SUM(SZAK!R107)</f>
        <v>14</v>
      </c>
      <c r="T10" s="239">
        <f>SUM(SZAK!S107)</f>
        <v>192</v>
      </c>
      <c r="U10" s="239">
        <f>SUM(SZAK!T107)</f>
        <v>23</v>
      </c>
      <c r="V10" s="239" t="s">
        <v>17</v>
      </c>
      <c r="W10" s="239">
        <f>SUM(SZAK!V107)</f>
        <v>6</v>
      </c>
      <c r="X10" s="239">
        <f>SUM(SZAK!W107)</f>
        <v>88</v>
      </c>
      <c r="Y10" s="239">
        <f>SUM(SZAK!X107)</f>
        <v>18</v>
      </c>
      <c r="Z10" s="239">
        <f>SUM(SZAK!Y107)</f>
        <v>248</v>
      </c>
      <c r="AA10" s="239">
        <f>SUM(SZAK!Z107)</f>
        <v>25</v>
      </c>
      <c r="AB10" s="239" t="s">
        <v>17</v>
      </c>
      <c r="AC10" s="239">
        <f>SUM(SZAK!AB107)</f>
        <v>10</v>
      </c>
      <c r="AD10" s="239">
        <f>SUM(SZAK!AC107)</f>
        <v>136</v>
      </c>
      <c r="AE10" s="239">
        <f>SUM(SZAK!AD107)</f>
        <v>16</v>
      </c>
      <c r="AF10" s="239">
        <f>SUM(SZAK!AE107)</f>
        <v>234</v>
      </c>
      <c r="AG10" s="239">
        <f>SUM(SZAK!AF107)</f>
        <v>24</v>
      </c>
      <c r="AH10" s="239" t="s">
        <v>17</v>
      </c>
      <c r="AI10" s="239">
        <f>SUM(SZAK!AH107)</f>
        <v>7</v>
      </c>
      <c r="AJ10" s="239">
        <f>SUM(SZAK!AI107)</f>
        <v>102</v>
      </c>
      <c r="AK10" s="239">
        <f>SUM(SZAK!AJ107)</f>
        <v>12</v>
      </c>
      <c r="AL10" s="239">
        <f>SUM(SZAK!AK107)</f>
        <v>170</v>
      </c>
      <c r="AM10" s="239">
        <f>SUM(SZAK!AL107)</f>
        <v>17</v>
      </c>
      <c r="AN10" s="239" t="s">
        <v>17</v>
      </c>
      <c r="AO10" s="239">
        <f>SUM(SZAK!AN107)</f>
        <v>2</v>
      </c>
      <c r="AP10" s="239">
        <f>SUM(SZAK!AO107)</f>
        <v>28</v>
      </c>
      <c r="AQ10" s="239">
        <f>SUM(SZAK!AP107)</f>
        <v>14</v>
      </c>
      <c r="AR10" s="239">
        <f>SUM(SZAK!AQ107)</f>
        <v>202</v>
      </c>
      <c r="AS10" s="239">
        <f>SUM(SZAK!AR107)</f>
        <v>19</v>
      </c>
      <c r="AT10" s="239" t="s">
        <v>17</v>
      </c>
      <c r="AU10" s="239">
        <f>SUM(SZAK!AT107)</f>
        <v>5</v>
      </c>
      <c r="AV10" s="239">
        <f>SUM(SZAK!AU107)</f>
        <v>54</v>
      </c>
      <c r="AW10" s="239">
        <f>SUM(SZAK!AV107)</f>
        <v>12</v>
      </c>
      <c r="AX10" s="239">
        <f>SUM(SZAK!AW107)</f>
        <v>128</v>
      </c>
      <c r="AY10" s="239">
        <f>SUM(SZAK!AX107)</f>
        <v>19</v>
      </c>
      <c r="AZ10" s="239" t="s">
        <v>17</v>
      </c>
      <c r="BA10" s="239">
        <f>SUM(SZAK!AZ107)</f>
        <v>52</v>
      </c>
      <c r="BB10" s="239">
        <f>SUM(SZAK!BA107)</f>
        <v>690</v>
      </c>
      <c r="BC10" s="239">
        <f>SUM(SZAK!BB107)</f>
        <v>124</v>
      </c>
      <c r="BD10" s="239">
        <f>SUM(SZAK!BC107)</f>
        <v>1600</v>
      </c>
      <c r="BE10" s="239">
        <f>SUM(SZAK!BD107)</f>
        <v>170</v>
      </c>
      <c r="BF10" s="239">
        <f>SUM(SZAK!BE107)</f>
        <v>174</v>
      </c>
      <c r="BG10" s="10"/>
      <c r="BH10" s="10"/>
    </row>
    <row r="11" spans="1:60" s="235" customFormat="1" ht="15.75" customHeight="1" x14ac:dyDescent="0.25">
      <c r="B11" s="240" t="s">
        <v>7</v>
      </c>
      <c r="C11" s="241"/>
      <c r="D11" s="242" t="s">
        <v>53</v>
      </c>
      <c r="E11" s="243"/>
      <c r="F11" s="244"/>
      <c r="G11" s="245"/>
      <c r="H11" s="244"/>
      <c r="I11" s="245"/>
      <c r="J11" s="246"/>
      <c r="K11" s="245"/>
      <c r="L11" s="244"/>
      <c r="M11" s="245"/>
      <c r="N11" s="244"/>
      <c r="O11" s="245"/>
      <c r="P11" s="246"/>
      <c r="Q11" s="245"/>
      <c r="R11" s="244"/>
      <c r="S11" s="245"/>
      <c r="T11" s="244"/>
      <c r="U11" s="245"/>
      <c r="V11" s="246"/>
      <c r="W11" s="245"/>
      <c r="X11" s="244"/>
      <c r="Y11" s="245"/>
      <c r="Z11" s="244"/>
      <c r="AA11" s="245"/>
      <c r="AB11" s="247"/>
      <c r="AC11" s="243"/>
      <c r="AD11" s="244"/>
      <c r="AE11" s="245"/>
      <c r="AF11" s="244"/>
      <c r="AG11" s="245"/>
      <c r="AH11" s="246"/>
      <c r="AI11" s="245"/>
      <c r="AJ11" s="244"/>
      <c r="AK11" s="245"/>
      <c r="AL11" s="244"/>
      <c r="AM11" s="245"/>
      <c r="AN11" s="246"/>
      <c r="AO11" s="245"/>
      <c r="AP11" s="244"/>
      <c r="AQ11" s="245"/>
      <c r="AR11" s="244"/>
      <c r="AS11" s="245"/>
      <c r="AT11" s="246"/>
      <c r="AU11" s="245"/>
      <c r="AV11" s="244"/>
      <c r="AW11" s="245"/>
      <c r="AX11" s="244"/>
      <c r="AY11" s="245"/>
      <c r="AZ11" s="247"/>
      <c r="BA11" s="248"/>
      <c r="BB11" s="248"/>
      <c r="BC11" s="248"/>
      <c r="BD11" s="248"/>
      <c r="BE11" s="248"/>
      <c r="BF11" s="249"/>
      <c r="BG11" s="124"/>
      <c r="BH11" s="124"/>
    </row>
    <row r="12" spans="1:60" ht="15.75" customHeight="1" x14ac:dyDescent="0.2">
      <c r="A12" s="250"/>
      <c r="B12" s="12" t="s">
        <v>188</v>
      </c>
      <c r="C12" s="13" t="s">
        <v>15</v>
      </c>
      <c r="D12" s="14" t="s">
        <v>189</v>
      </c>
      <c r="E12" s="15">
        <v>2</v>
      </c>
      <c r="F12" s="16">
        <v>24</v>
      </c>
      <c r="G12" s="15">
        <v>1</v>
      </c>
      <c r="H12" s="16">
        <v>6</v>
      </c>
      <c r="I12" s="15">
        <v>2</v>
      </c>
      <c r="J12" s="17" t="s">
        <v>69</v>
      </c>
      <c r="K12" s="18"/>
      <c r="L12" s="16" t="str">
        <f t="shared" ref="L12" si="0">IF(K12*15=0,"",K12*15)</f>
        <v/>
      </c>
      <c r="M12" s="15"/>
      <c r="N12" s="16" t="str">
        <f t="shared" ref="N12" si="1">IF(M12*15=0,"",M12*15)</f>
        <v/>
      </c>
      <c r="O12" s="15"/>
      <c r="P12" s="19"/>
      <c r="Q12" s="251"/>
      <c r="R12" s="252" t="str">
        <f t="shared" ref="R12:R42" si="2">IF(Q12*15=0,"",Q12*15)</f>
        <v/>
      </c>
      <c r="S12" s="253"/>
      <c r="T12" s="252" t="str">
        <f t="shared" ref="T12:T42" si="3">IF(S12*15=0,"",S12*15)</f>
        <v/>
      </c>
      <c r="U12" s="254"/>
      <c r="V12" s="255"/>
      <c r="W12" s="251"/>
      <c r="X12" s="252" t="str">
        <f t="shared" ref="X12:X42" si="4">IF(W12*15=0,"",W12*15)</f>
        <v/>
      </c>
      <c r="Y12" s="253"/>
      <c r="Z12" s="252" t="str">
        <f t="shared" ref="Z12:Z42" si="5">IF(Y12*15=0,"",Y12*15)</f>
        <v/>
      </c>
      <c r="AA12" s="254"/>
      <c r="AB12" s="255"/>
      <c r="AC12" s="251"/>
      <c r="AD12" s="252" t="str">
        <f t="shared" ref="AD12:AD42" si="6">IF(AC12*15=0,"",AC12*15)</f>
        <v/>
      </c>
      <c r="AE12" s="253"/>
      <c r="AF12" s="252" t="str">
        <f t="shared" ref="AF12:AF42" si="7">IF(AE12*15=0,"",AE12*15)</f>
        <v/>
      </c>
      <c r="AG12" s="254"/>
      <c r="AH12" s="255"/>
      <c r="AI12" s="251"/>
      <c r="AJ12" s="252" t="str">
        <f t="shared" ref="AJ12:AJ42" si="8">IF(AI12*15=0,"",AI12*15)</f>
        <v/>
      </c>
      <c r="AK12" s="253"/>
      <c r="AL12" s="252" t="str">
        <f t="shared" ref="AL12:AL42" si="9">IF(AK12*15=0,"",AK12*15)</f>
        <v/>
      </c>
      <c r="AM12" s="254"/>
      <c r="AN12" s="255"/>
      <c r="AO12" s="251"/>
      <c r="AP12" s="252" t="str">
        <f t="shared" ref="AP12:AP42" si="10">IF(AO12*15=0,"",AO12*15)</f>
        <v/>
      </c>
      <c r="AQ12" s="253"/>
      <c r="AR12" s="252" t="str">
        <f t="shared" ref="AR12:AR42" si="11">IF(AQ12*15=0,"",AQ12*15)</f>
        <v/>
      </c>
      <c r="AS12" s="254"/>
      <c r="AT12" s="255"/>
      <c r="AU12" s="251"/>
      <c r="AV12" s="252" t="str">
        <f t="shared" ref="AV12:AV42" si="12">IF(AU12*15=0,"",AU12*15)</f>
        <v/>
      </c>
      <c r="AW12" s="253"/>
      <c r="AX12" s="252" t="str">
        <f t="shared" ref="AX12:AX41" si="13">IF(AW12*15=0,"",AW12*15)</f>
        <v/>
      </c>
      <c r="AY12" s="254"/>
      <c r="AZ12" s="255"/>
      <c r="BA12" s="22">
        <f t="shared" ref="BA12:BA42" si="14">IF(E12+K12+Q12+W12+AC12+AI12+AO12+AU12=0,"",E12+K12+Q12+W12+AC12+AI12+AO12+AU12)</f>
        <v>2</v>
      </c>
      <c r="BB12" s="16">
        <v>8</v>
      </c>
      <c r="BC12" s="23">
        <v>1</v>
      </c>
      <c r="BD12" s="16">
        <v>6</v>
      </c>
      <c r="BE12" s="23">
        <f t="shared" ref="BE12:BE42" si="15">IF(O12+I12+U12+AA12+AG12+AM12+AS12+AY12=0,"",O12+I12+U12+AA12+AG12+AM12+AS12+AY12)</f>
        <v>2</v>
      </c>
      <c r="BF12" s="24">
        <f t="shared" ref="BF12:BF42" si="16">IF(E12+G12+M12+K12+Q12+S12+W12+Y12+AC12+AE12+AI12+AK12+AO12+AQ12+AU12+AW12=0,"",E12+G12+M12+K12+Q12+S12+W12+Y12+AC12+AE12+AI12+AK12+AO12+AQ12+AU12+AW12)</f>
        <v>3</v>
      </c>
      <c r="BG12" s="26" t="s">
        <v>377</v>
      </c>
      <c r="BH12" s="26" t="s">
        <v>378</v>
      </c>
    </row>
    <row r="13" spans="1:60" ht="15.75" customHeight="1" x14ac:dyDescent="0.2">
      <c r="A13" s="250"/>
      <c r="B13" s="12" t="s">
        <v>190</v>
      </c>
      <c r="C13" s="13" t="s">
        <v>15</v>
      </c>
      <c r="D13" s="14" t="s">
        <v>191</v>
      </c>
      <c r="E13" s="15">
        <v>5</v>
      </c>
      <c r="F13" s="16">
        <v>50</v>
      </c>
      <c r="G13" s="15">
        <v>2</v>
      </c>
      <c r="H13" s="16">
        <v>20</v>
      </c>
      <c r="I13" s="15">
        <v>4</v>
      </c>
      <c r="J13" s="17" t="s">
        <v>69</v>
      </c>
      <c r="K13" s="18"/>
      <c r="L13" s="16"/>
      <c r="M13" s="15"/>
      <c r="N13" s="16"/>
      <c r="O13" s="15"/>
      <c r="P13" s="19"/>
      <c r="Q13" s="251"/>
      <c r="R13" s="252" t="str">
        <f t="shared" si="2"/>
        <v/>
      </c>
      <c r="S13" s="253"/>
      <c r="T13" s="252" t="str">
        <f t="shared" si="3"/>
        <v/>
      </c>
      <c r="U13" s="254"/>
      <c r="V13" s="255"/>
      <c r="W13" s="251"/>
      <c r="X13" s="252" t="str">
        <f t="shared" si="4"/>
        <v/>
      </c>
      <c r="Y13" s="253"/>
      <c r="Z13" s="252" t="str">
        <f t="shared" si="5"/>
        <v/>
      </c>
      <c r="AA13" s="254"/>
      <c r="AB13" s="255"/>
      <c r="AC13" s="251"/>
      <c r="AD13" s="252" t="str">
        <f t="shared" si="6"/>
        <v/>
      </c>
      <c r="AE13" s="253"/>
      <c r="AF13" s="252" t="str">
        <f t="shared" si="7"/>
        <v/>
      </c>
      <c r="AG13" s="254"/>
      <c r="AH13" s="255"/>
      <c r="AI13" s="251"/>
      <c r="AJ13" s="252" t="str">
        <f t="shared" si="8"/>
        <v/>
      </c>
      <c r="AK13" s="253"/>
      <c r="AL13" s="252" t="str">
        <f t="shared" si="9"/>
        <v/>
      </c>
      <c r="AM13" s="254"/>
      <c r="AN13" s="255"/>
      <c r="AO13" s="251"/>
      <c r="AP13" s="252" t="str">
        <f t="shared" si="10"/>
        <v/>
      </c>
      <c r="AQ13" s="253"/>
      <c r="AR13" s="252" t="str">
        <f t="shared" si="11"/>
        <v/>
      </c>
      <c r="AS13" s="254"/>
      <c r="AT13" s="255"/>
      <c r="AU13" s="251"/>
      <c r="AV13" s="252" t="str">
        <f t="shared" si="12"/>
        <v/>
      </c>
      <c r="AW13" s="253"/>
      <c r="AX13" s="252" t="str">
        <f t="shared" si="13"/>
        <v/>
      </c>
      <c r="AY13" s="254"/>
      <c r="AZ13" s="255"/>
      <c r="BA13" s="22">
        <f t="shared" si="14"/>
        <v>5</v>
      </c>
      <c r="BB13" s="16">
        <v>50</v>
      </c>
      <c r="BC13" s="23">
        <f t="shared" ref="BC13:BC42" si="17">IF(G13+M13+S13+Y13+AE13+AK13+AQ13+AW13=0,"",G13+M13+S13+Y13+AE13+AK13+AQ13+AW13)</f>
        <v>2</v>
      </c>
      <c r="BD13" s="16">
        <v>20</v>
      </c>
      <c r="BE13" s="23">
        <f t="shared" si="15"/>
        <v>4</v>
      </c>
      <c r="BF13" s="24">
        <f t="shared" si="16"/>
        <v>7</v>
      </c>
      <c r="BG13" s="26" t="s">
        <v>377</v>
      </c>
      <c r="BH13" s="26" t="s">
        <v>378</v>
      </c>
    </row>
    <row r="14" spans="1:60" ht="15.75" customHeight="1" x14ac:dyDescent="0.2">
      <c r="A14" s="250"/>
      <c r="B14" s="94" t="s">
        <v>192</v>
      </c>
      <c r="C14" s="29" t="s">
        <v>15</v>
      </c>
      <c r="D14" s="256" t="s">
        <v>193</v>
      </c>
      <c r="E14" s="251"/>
      <c r="F14" s="252" t="str">
        <f t="shared" ref="F14:F42" si="18">IF(E14*15=0,"",E14*15)</f>
        <v/>
      </c>
      <c r="G14" s="253"/>
      <c r="H14" s="252" t="str">
        <f t="shared" ref="H14:H42" si="19">IF(G14*15=0,"",G14*15)</f>
        <v/>
      </c>
      <c r="I14" s="254"/>
      <c r="J14" s="255"/>
      <c r="K14" s="251">
        <v>1</v>
      </c>
      <c r="L14" s="252">
        <v>14</v>
      </c>
      <c r="M14" s="253"/>
      <c r="N14" s="252" t="str">
        <f t="shared" ref="N14:N20" si="20">IF(M14*15=0,"",M14*15)</f>
        <v/>
      </c>
      <c r="O14" s="254">
        <v>2</v>
      </c>
      <c r="P14" s="255" t="s">
        <v>69</v>
      </c>
      <c r="Q14" s="251"/>
      <c r="R14" s="252" t="str">
        <f t="shared" si="2"/>
        <v/>
      </c>
      <c r="S14" s="253"/>
      <c r="T14" s="252" t="str">
        <f t="shared" si="3"/>
        <v/>
      </c>
      <c r="U14" s="254"/>
      <c r="V14" s="255"/>
      <c r="W14" s="251"/>
      <c r="X14" s="252" t="str">
        <f t="shared" si="4"/>
        <v/>
      </c>
      <c r="Y14" s="253"/>
      <c r="Z14" s="252" t="str">
        <f t="shared" si="5"/>
        <v/>
      </c>
      <c r="AA14" s="254"/>
      <c r="AB14" s="255"/>
      <c r="AC14" s="251"/>
      <c r="AD14" s="252" t="str">
        <f t="shared" si="6"/>
        <v/>
      </c>
      <c r="AE14" s="253"/>
      <c r="AF14" s="252" t="str">
        <f t="shared" si="7"/>
        <v/>
      </c>
      <c r="AG14" s="254"/>
      <c r="AH14" s="255"/>
      <c r="AI14" s="251"/>
      <c r="AJ14" s="252" t="str">
        <f t="shared" si="8"/>
        <v/>
      </c>
      <c r="AK14" s="253"/>
      <c r="AL14" s="252" t="str">
        <f t="shared" si="9"/>
        <v/>
      </c>
      <c r="AM14" s="254"/>
      <c r="AN14" s="255"/>
      <c r="AO14" s="251"/>
      <c r="AP14" s="252" t="str">
        <f t="shared" si="10"/>
        <v/>
      </c>
      <c r="AQ14" s="253"/>
      <c r="AR14" s="252" t="str">
        <f t="shared" si="11"/>
        <v/>
      </c>
      <c r="AS14" s="254"/>
      <c r="AT14" s="255"/>
      <c r="AU14" s="251"/>
      <c r="AV14" s="252" t="str">
        <f t="shared" si="12"/>
        <v/>
      </c>
      <c r="AW14" s="253"/>
      <c r="AX14" s="252" t="str">
        <f t="shared" si="13"/>
        <v/>
      </c>
      <c r="AY14" s="254"/>
      <c r="AZ14" s="255"/>
      <c r="BA14" s="22">
        <f t="shared" si="14"/>
        <v>1</v>
      </c>
      <c r="BB14" s="16">
        <f t="shared" ref="BB14:BB42" si="21">IF((E14+K14+Q14+W14+AC14+AI14+AO14+AU14)*14=0,"",(E14+K14+Q14+W14+AC14+AI14+AO14+AU14)*14)</f>
        <v>14</v>
      </c>
      <c r="BC14" s="23" t="str">
        <f t="shared" si="17"/>
        <v/>
      </c>
      <c r="BD14" s="16" t="str">
        <f t="shared" ref="BD14:BD41" si="22">IF((M14+G14+S14+Y14+AE14+AK14+AQ14+AW14)*14=0,"",(M14+G14+S14+Y14+AE14+AK14+AQ14+AW14)*14)</f>
        <v/>
      </c>
      <c r="BE14" s="23">
        <f t="shared" si="15"/>
        <v>2</v>
      </c>
      <c r="BF14" s="24">
        <f t="shared" si="16"/>
        <v>1</v>
      </c>
      <c r="BG14" s="26" t="s">
        <v>334</v>
      </c>
      <c r="BH14" s="26" t="s">
        <v>379</v>
      </c>
    </row>
    <row r="15" spans="1:60" ht="15.75" customHeight="1" x14ac:dyDescent="0.25">
      <c r="A15" s="257"/>
      <c r="B15" s="802" t="s">
        <v>450</v>
      </c>
      <c r="C15" s="29" t="s">
        <v>34</v>
      </c>
      <c r="D15" s="803" t="s">
        <v>468</v>
      </c>
      <c r="E15" s="251"/>
      <c r="F15" s="252" t="str">
        <f t="shared" si="18"/>
        <v/>
      </c>
      <c r="G15" s="253"/>
      <c r="H15" s="252" t="str">
        <f t="shared" si="19"/>
        <v/>
      </c>
      <c r="I15" s="254"/>
      <c r="J15" s="255"/>
      <c r="K15" s="251">
        <v>2</v>
      </c>
      <c r="L15" s="252">
        <v>28</v>
      </c>
      <c r="M15" s="451"/>
      <c r="N15" s="452" t="str">
        <f t="shared" si="20"/>
        <v/>
      </c>
      <c r="O15" s="254">
        <v>2</v>
      </c>
      <c r="P15" s="255" t="s">
        <v>69</v>
      </c>
      <c r="Q15" s="251"/>
      <c r="R15" s="252" t="str">
        <f t="shared" si="2"/>
        <v/>
      </c>
      <c r="S15" s="253"/>
      <c r="T15" s="252" t="str">
        <f t="shared" si="3"/>
        <v/>
      </c>
      <c r="U15" s="254"/>
      <c r="V15" s="255"/>
      <c r="W15" s="251"/>
      <c r="X15" s="252" t="str">
        <f t="shared" si="4"/>
        <v/>
      </c>
      <c r="Y15" s="253"/>
      <c r="Z15" s="252" t="str">
        <f t="shared" si="5"/>
        <v/>
      </c>
      <c r="AA15" s="254"/>
      <c r="AB15" s="255"/>
      <c r="AC15" s="251"/>
      <c r="AD15" s="252" t="str">
        <f t="shared" si="6"/>
        <v/>
      </c>
      <c r="AE15" s="253"/>
      <c r="AF15" s="252" t="str">
        <f t="shared" si="7"/>
        <v/>
      </c>
      <c r="AG15" s="254"/>
      <c r="AH15" s="255"/>
      <c r="AI15" s="251"/>
      <c r="AJ15" s="252" t="str">
        <f t="shared" si="8"/>
        <v/>
      </c>
      <c r="AK15" s="253"/>
      <c r="AL15" s="252" t="str">
        <f t="shared" si="9"/>
        <v/>
      </c>
      <c r="AM15" s="254"/>
      <c r="AN15" s="255"/>
      <c r="AO15" s="251"/>
      <c r="AP15" s="252" t="str">
        <f t="shared" si="10"/>
        <v/>
      </c>
      <c r="AQ15" s="253"/>
      <c r="AR15" s="252" t="str">
        <f t="shared" si="11"/>
        <v/>
      </c>
      <c r="AS15" s="254"/>
      <c r="AT15" s="255"/>
      <c r="AU15" s="251"/>
      <c r="AV15" s="252" t="str">
        <f t="shared" si="12"/>
        <v/>
      </c>
      <c r="AW15" s="253"/>
      <c r="AX15" s="252" t="str">
        <f t="shared" si="13"/>
        <v/>
      </c>
      <c r="AY15" s="254"/>
      <c r="AZ15" s="255"/>
      <c r="BA15" s="22">
        <f t="shared" si="14"/>
        <v>2</v>
      </c>
      <c r="BB15" s="16">
        <f t="shared" si="21"/>
        <v>28</v>
      </c>
      <c r="BC15" s="23" t="str">
        <f t="shared" si="17"/>
        <v/>
      </c>
      <c r="BD15" s="16" t="str">
        <f t="shared" si="22"/>
        <v/>
      </c>
      <c r="BE15" s="23">
        <f t="shared" si="15"/>
        <v>2</v>
      </c>
      <c r="BF15" s="24">
        <f t="shared" si="16"/>
        <v>2</v>
      </c>
      <c r="BG15" s="26" t="s">
        <v>334</v>
      </c>
      <c r="BH15" s="436" t="s">
        <v>879</v>
      </c>
    </row>
    <row r="16" spans="1:60" ht="15.75" customHeight="1" x14ac:dyDescent="0.2">
      <c r="A16" s="250"/>
      <c r="B16" s="541" t="s">
        <v>194</v>
      </c>
      <c r="C16" s="29" t="s">
        <v>34</v>
      </c>
      <c r="D16" s="95" t="s">
        <v>195</v>
      </c>
      <c r="E16" s="251"/>
      <c r="F16" s="252" t="str">
        <f t="shared" si="18"/>
        <v/>
      </c>
      <c r="G16" s="253"/>
      <c r="H16" s="252" t="str">
        <f t="shared" si="19"/>
        <v/>
      </c>
      <c r="I16" s="254"/>
      <c r="J16" s="255"/>
      <c r="K16" s="251"/>
      <c r="L16" s="252" t="str">
        <f t="shared" ref="L16:L20" si="23">IF(K16*15=0,"",K16*15)</f>
        <v/>
      </c>
      <c r="M16" s="253"/>
      <c r="N16" s="252" t="str">
        <f t="shared" si="20"/>
        <v/>
      </c>
      <c r="O16" s="254"/>
      <c r="P16" s="255"/>
      <c r="Q16" s="251"/>
      <c r="R16" s="252" t="str">
        <f t="shared" si="2"/>
        <v/>
      </c>
      <c r="S16" s="253"/>
      <c r="T16" s="252" t="str">
        <f t="shared" si="3"/>
        <v/>
      </c>
      <c r="U16" s="254"/>
      <c r="V16" s="255"/>
      <c r="W16" s="251"/>
      <c r="X16" s="252" t="str">
        <f t="shared" si="4"/>
        <v/>
      </c>
      <c r="Y16" s="253"/>
      <c r="Z16" s="252" t="str">
        <f t="shared" si="5"/>
        <v/>
      </c>
      <c r="AA16" s="254"/>
      <c r="AB16" s="255"/>
      <c r="AC16" s="251"/>
      <c r="AD16" s="252" t="str">
        <f t="shared" si="6"/>
        <v/>
      </c>
      <c r="AE16" s="253"/>
      <c r="AF16" s="252" t="str">
        <f t="shared" si="7"/>
        <v/>
      </c>
      <c r="AG16" s="254"/>
      <c r="AH16" s="255"/>
      <c r="AI16" s="251">
        <v>1</v>
      </c>
      <c r="AJ16" s="252">
        <v>14</v>
      </c>
      <c r="AK16" s="253">
        <v>3</v>
      </c>
      <c r="AL16" s="252">
        <v>42</v>
      </c>
      <c r="AM16" s="254">
        <v>4</v>
      </c>
      <c r="AN16" s="255" t="s">
        <v>89</v>
      </c>
      <c r="AO16" s="251"/>
      <c r="AP16" s="252" t="str">
        <f t="shared" si="10"/>
        <v/>
      </c>
      <c r="AQ16" s="253"/>
      <c r="AR16" s="252" t="str">
        <f t="shared" si="11"/>
        <v/>
      </c>
      <c r="AS16" s="254"/>
      <c r="AT16" s="255"/>
      <c r="AU16" s="251"/>
      <c r="AV16" s="252" t="str">
        <f t="shared" si="12"/>
        <v/>
      </c>
      <c r="AW16" s="253"/>
      <c r="AX16" s="252" t="str">
        <f t="shared" si="13"/>
        <v/>
      </c>
      <c r="AY16" s="254"/>
      <c r="AZ16" s="255"/>
      <c r="BA16" s="22">
        <f t="shared" si="14"/>
        <v>1</v>
      </c>
      <c r="BB16" s="16">
        <f t="shared" si="21"/>
        <v>14</v>
      </c>
      <c r="BC16" s="23">
        <f t="shared" si="17"/>
        <v>3</v>
      </c>
      <c r="BD16" s="16">
        <f t="shared" si="22"/>
        <v>42</v>
      </c>
      <c r="BE16" s="23">
        <f t="shared" si="15"/>
        <v>4</v>
      </c>
      <c r="BF16" s="24">
        <f t="shared" si="16"/>
        <v>4</v>
      </c>
      <c r="BG16" s="26" t="s">
        <v>334</v>
      </c>
      <c r="BH16" s="26" t="s">
        <v>337</v>
      </c>
    </row>
    <row r="17" spans="1:60" ht="15.75" customHeight="1" x14ac:dyDescent="0.2">
      <c r="A17" s="250"/>
      <c r="B17" s="541" t="s">
        <v>196</v>
      </c>
      <c r="C17" s="29" t="s">
        <v>34</v>
      </c>
      <c r="D17" s="95" t="s">
        <v>197</v>
      </c>
      <c r="E17" s="251"/>
      <c r="F17" s="252" t="str">
        <f t="shared" si="18"/>
        <v/>
      </c>
      <c r="G17" s="253"/>
      <c r="H17" s="252" t="str">
        <f t="shared" si="19"/>
        <v/>
      </c>
      <c r="I17" s="254"/>
      <c r="J17" s="255"/>
      <c r="K17" s="251"/>
      <c r="L17" s="252" t="str">
        <f t="shared" si="23"/>
        <v/>
      </c>
      <c r="M17" s="253"/>
      <c r="N17" s="252" t="str">
        <f t="shared" si="20"/>
        <v/>
      </c>
      <c r="O17" s="254"/>
      <c r="P17" s="255"/>
      <c r="Q17" s="251"/>
      <c r="R17" s="252" t="str">
        <f t="shared" si="2"/>
        <v/>
      </c>
      <c r="S17" s="253"/>
      <c r="T17" s="252" t="str">
        <f t="shared" si="3"/>
        <v/>
      </c>
      <c r="U17" s="254"/>
      <c r="V17" s="255"/>
      <c r="W17" s="251"/>
      <c r="X17" s="252" t="str">
        <f t="shared" si="4"/>
        <v/>
      </c>
      <c r="Y17" s="253"/>
      <c r="Z17" s="252" t="str">
        <f t="shared" si="5"/>
        <v/>
      </c>
      <c r="AA17" s="254"/>
      <c r="AB17" s="255"/>
      <c r="AC17" s="251"/>
      <c r="AD17" s="252" t="str">
        <f t="shared" si="6"/>
        <v/>
      </c>
      <c r="AE17" s="253"/>
      <c r="AF17" s="252" t="str">
        <f t="shared" si="7"/>
        <v/>
      </c>
      <c r="AG17" s="254"/>
      <c r="AH17" s="255"/>
      <c r="AI17" s="251"/>
      <c r="AJ17" s="252" t="str">
        <f t="shared" si="8"/>
        <v/>
      </c>
      <c r="AK17" s="253"/>
      <c r="AL17" s="252" t="str">
        <f t="shared" si="9"/>
        <v/>
      </c>
      <c r="AM17" s="254"/>
      <c r="AN17" s="255"/>
      <c r="AO17" s="251">
        <v>2</v>
      </c>
      <c r="AP17" s="252">
        <v>28</v>
      </c>
      <c r="AQ17" s="253">
        <v>4</v>
      </c>
      <c r="AR17" s="252">
        <v>56</v>
      </c>
      <c r="AS17" s="254">
        <v>6</v>
      </c>
      <c r="AT17" s="255" t="s">
        <v>89</v>
      </c>
      <c r="AU17" s="251"/>
      <c r="AV17" s="252" t="str">
        <f t="shared" si="12"/>
        <v/>
      </c>
      <c r="AW17" s="253"/>
      <c r="AX17" s="252" t="str">
        <f t="shared" si="13"/>
        <v/>
      </c>
      <c r="AY17" s="254"/>
      <c r="AZ17" s="255"/>
      <c r="BA17" s="22">
        <f t="shared" si="14"/>
        <v>2</v>
      </c>
      <c r="BB17" s="16">
        <f t="shared" si="21"/>
        <v>28</v>
      </c>
      <c r="BC17" s="23">
        <f t="shared" si="17"/>
        <v>4</v>
      </c>
      <c r="BD17" s="16">
        <f t="shared" si="22"/>
        <v>56</v>
      </c>
      <c r="BE17" s="23">
        <f t="shared" si="15"/>
        <v>6</v>
      </c>
      <c r="BF17" s="24">
        <f t="shared" si="16"/>
        <v>6</v>
      </c>
      <c r="BG17" s="26" t="s">
        <v>334</v>
      </c>
      <c r="BH17" s="26" t="s">
        <v>337</v>
      </c>
    </row>
    <row r="18" spans="1:60" ht="15.75" customHeight="1" x14ac:dyDescent="0.2">
      <c r="A18" s="250"/>
      <c r="B18" s="541" t="s">
        <v>198</v>
      </c>
      <c r="C18" s="29" t="s">
        <v>34</v>
      </c>
      <c r="D18" s="95" t="s">
        <v>199</v>
      </c>
      <c r="E18" s="251"/>
      <c r="F18" s="252" t="str">
        <f t="shared" si="18"/>
        <v/>
      </c>
      <c r="G18" s="253"/>
      <c r="H18" s="252" t="str">
        <f t="shared" si="19"/>
        <v/>
      </c>
      <c r="I18" s="254"/>
      <c r="J18" s="255"/>
      <c r="K18" s="251"/>
      <c r="L18" s="252" t="str">
        <f t="shared" si="23"/>
        <v/>
      </c>
      <c r="M18" s="253"/>
      <c r="N18" s="252" t="str">
        <f t="shared" si="20"/>
        <v/>
      </c>
      <c r="O18" s="254"/>
      <c r="P18" s="255"/>
      <c r="Q18" s="251"/>
      <c r="R18" s="252" t="str">
        <f t="shared" si="2"/>
        <v/>
      </c>
      <c r="S18" s="253"/>
      <c r="T18" s="252" t="str">
        <f t="shared" si="3"/>
        <v/>
      </c>
      <c r="U18" s="254"/>
      <c r="V18" s="255"/>
      <c r="W18" s="251"/>
      <c r="X18" s="252" t="str">
        <f t="shared" si="4"/>
        <v/>
      </c>
      <c r="Y18" s="253"/>
      <c r="Z18" s="252" t="str">
        <f t="shared" si="5"/>
        <v/>
      </c>
      <c r="AA18" s="254"/>
      <c r="AB18" s="255"/>
      <c r="AC18" s="251"/>
      <c r="AD18" s="252" t="str">
        <f t="shared" si="6"/>
        <v/>
      </c>
      <c r="AE18" s="253"/>
      <c r="AF18" s="252" t="str">
        <f t="shared" si="7"/>
        <v/>
      </c>
      <c r="AG18" s="254"/>
      <c r="AH18" s="255"/>
      <c r="AI18" s="251"/>
      <c r="AJ18" s="252" t="str">
        <f t="shared" si="8"/>
        <v/>
      </c>
      <c r="AK18" s="253"/>
      <c r="AL18" s="252" t="str">
        <f t="shared" si="9"/>
        <v/>
      </c>
      <c r="AM18" s="254"/>
      <c r="AN18" s="255"/>
      <c r="AO18" s="251"/>
      <c r="AP18" s="252" t="str">
        <f t="shared" si="10"/>
        <v/>
      </c>
      <c r="AQ18" s="253"/>
      <c r="AR18" s="252" t="str">
        <f t="shared" si="11"/>
        <v/>
      </c>
      <c r="AS18" s="254"/>
      <c r="AT18" s="255"/>
      <c r="AU18" s="251">
        <v>1</v>
      </c>
      <c r="AV18" s="252">
        <v>10</v>
      </c>
      <c r="AW18" s="253">
        <v>2</v>
      </c>
      <c r="AX18" s="252">
        <v>20</v>
      </c>
      <c r="AY18" s="254">
        <v>3</v>
      </c>
      <c r="AZ18" s="255" t="s">
        <v>89</v>
      </c>
      <c r="BA18" s="22">
        <f t="shared" si="14"/>
        <v>1</v>
      </c>
      <c r="BB18" s="16">
        <v>10</v>
      </c>
      <c r="BC18" s="23">
        <f t="shared" si="17"/>
        <v>2</v>
      </c>
      <c r="BD18" s="16">
        <v>20</v>
      </c>
      <c r="BE18" s="23">
        <f t="shared" si="15"/>
        <v>3</v>
      </c>
      <c r="BF18" s="24">
        <f t="shared" si="16"/>
        <v>3</v>
      </c>
      <c r="BG18" s="26" t="s">
        <v>334</v>
      </c>
      <c r="BH18" s="26" t="s">
        <v>337</v>
      </c>
    </row>
    <row r="19" spans="1:60" ht="15.75" customHeight="1" x14ac:dyDescent="0.2">
      <c r="A19" s="250"/>
      <c r="B19" s="541" t="s">
        <v>204</v>
      </c>
      <c r="C19" s="29" t="s">
        <v>34</v>
      </c>
      <c r="D19" s="256" t="s">
        <v>205</v>
      </c>
      <c r="E19" s="261"/>
      <c r="F19" s="262" t="str">
        <f t="shared" si="18"/>
        <v/>
      </c>
      <c r="G19" s="263"/>
      <c r="H19" s="262" t="str">
        <f t="shared" si="19"/>
        <v/>
      </c>
      <c r="I19" s="264"/>
      <c r="J19" s="265"/>
      <c r="K19" s="261"/>
      <c r="L19" s="262" t="str">
        <f t="shared" si="23"/>
        <v/>
      </c>
      <c r="M19" s="263"/>
      <c r="N19" s="262" t="str">
        <f t="shared" si="20"/>
        <v/>
      </c>
      <c r="O19" s="264"/>
      <c r="P19" s="265"/>
      <c r="Q19" s="261"/>
      <c r="R19" s="262" t="str">
        <f t="shared" si="2"/>
        <v/>
      </c>
      <c r="S19" s="253"/>
      <c r="T19" s="252"/>
      <c r="U19" s="254"/>
      <c r="V19" s="255"/>
      <c r="W19" s="261"/>
      <c r="X19" s="262" t="str">
        <f t="shared" si="4"/>
        <v/>
      </c>
      <c r="Y19" s="263"/>
      <c r="Z19" s="262" t="str">
        <f t="shared" si="5"/>
        <v/>
      </c>
      <c r="AA19" s="264"/>
      <c r="AB19" s="265"/>
      <c r="AC19" s="261"/>
      <c r="AD19" s="252" t="str">
        <f t="shared" si="6"/>
        <v/>
      </c>
      <c r="AE19" s="253">
        <v>1</v>
      </c>
      <c r="AF19" s="252">
        <v>14</v>
      </c>
      <c r="AG19" s="254">
        <v>1</v>
      </c>
      <c r="AH19" s="255" t="s">
        <v>88</v>
      </c>
      <c r="AI19" s="261"/>
      <c r="AJ19" s="262" t="str">
        <f t="shared" si="8"/>
        <v/>
      </c>
      <c r="AK19" s="263"/>
      <c r="AL19" s="262" t="str">
        <f t="shared" si="9"/>
        <v/>
      </c>
      <c r="AM19" s="264"/>
      <c r="AN19" s="265"/>
      <c r="AO19" s="261"/>
      <c r="AP19" s="262" t="str">
        <f t="shared" si="10"/>
        <v/>
      </c>
      <c r="AQ19" s="263"/>
      <c r="AR19" s="262" t="str">
        <f t="shared" si="11"/>
        <v/>
      </c>
      <c r="AS19" s="264"/>
      <c r="AT19" s="265"/>
      <c r="AU19" s="261"/>
      <c r="AV19" s="262" t="str">
        <f t="shared" si="12"/>
        <v/>
      </c>
      <c r="AW19" s="263"/>
      <c r="AX19" s="262" t="str">
        <f t="shared" si="13"/>
        <v/>
      </c>
      <c r="AY19" s="264"/>
      <c r="AZ19" s="265"/>
      <c r="BA19" s="22" t="str">
        <f t="shared" si="14"/>
        <v/>
      </c>
      <c r="BB19" s="16" t="str">
        <f t="shared" si="21"/>
        <v/>
      </c>
      <c r="BC19" s="23">
        <f t="shared" si="17"/>
        <v>1</v>
      </c>
      <c r="BD19" s="16">
        <f t="shared" si="22"/>
        <v>14</v>
      </c>
      <c r="BE19" s="23">
        <f t="shared" si="15"/>
        <v>1</v>
      </c>
      <c r="BF19" s="24">
        <f t="shared" si="16"/>
        <v>1</v>
      </c>
      <c r="BG19" s="26" t="s">
        <v>334</v>
      </c>
      <c r="BH19" s="26" t="s">
        <v>336</v>
      </c>
    </row>
    <row r="20" spans="1:60" ht="15.75" customHeight="1" x14ac:dyDescent="0.2">
      <c r="A20" s="250"/>
      <c r="B20" s="541" t="s">
        <v>206</v>
      </c>
      <c r="C20" s="29" t="s">
        <v>34</v>
      </c>
      <c r="D20" s="269" t="s">
        <v>207</v>
      </c>
      <c r="E20" s="251"/>
      <c r="F20" s="252" t="str">
        <f t="shared" si="18"/>
        <v/>
      </c>
      <c r="G20" s="253"/>
      <c r="H20" s="252" t="str">
        <f t="shared" si="19"/>
        <v/>
      </c>
      <c r="I20" s="254"/>
      <c r="J20" s="255"/>
      <c r="K20" s="251"/>
      <c r="L20" s="252" t="str">
        <f t="shared" si="23"/>
        <v/>
      </c>
      <c r="M20" s="253"/>
      <c r="N20" s="252" t="str">
        <f t="shared" si="20"/>
        <v/>
      </c>
      <c r="O20" s="254"/>
      <c r="P20" s="255"/>
      <c r="Q20" s="251"/>
      <c r="R20" s="252" t="str">
        <f t="shared" si="2"/>
        <v/>
      </c>
      <c r="S20" s="253"/>
      <c r="T20" s="252" t="str">
        <f t="shared" si="3"/>
        <v/>
      </c>
      <c r="U20" s="254"/>
      <c r="V20" s="255"/>
      <c r="W20" s="251"/>
      <c r="X20" s="252" t="str">
        <f t="shared" si="4"/>
        <v/>
      </c>
      <c r="Y20" s="253"/>
      <c r="Z20" s="252" t="str">
        <f t="shared" si="5"/>
        <v/>
      </c>
      <c r="AA20" s="254"/>
      <c r="AB20" s="255"/>
      <c r="AC20" s="251"/>
      <c r="AD20" s="252" t="str">
        <f t="shared" si="6"/>
        <v/>
      </c>
      <c r="AE20" s="253"/>
      <c r="AF20" s="252" t="str">
        <f t="shared" si="7"/>
        <v/>
      </c>
      <c r="AG20" s="254"/>
      <c r="AH20" s="255"/>
      <c r="AI20" s="251"/>
      <c r="AJ20" s="252" t="str">
        <f t="shared" si="8"/>
        <v/>
      </c>
      <c r="AK20" s="253"/>
      <c r="AL20" s="252" t="str">
        <f t="shared" si="9"/>
        <v/>
      </c>
      <c r="AM20" s="254"/>
      <c r="AN20" s="255"/>
      <c r="AO20" s="251"/>
      <c r="AP20" s="252" t="str">
        <f t="shared" si="10"/>
        <v/>
      </c>
      <c r="AQ20" s="253"/>
      <c r="AR20" s="252" t="str">
        <f t="shared" si="11"/>
        <v/>
      </c>
      <c r="AS20" s="254"/>
      <c r="AT20" s="255"/>
      <c r="AU20" s="251"/>
      <c r="AV20" s="252" t="str">
        <f t="shared" si="12"/>
        <v/>
      </c>
      <c r="AW20" s="253">
        <v>1</v>
      </c>
      <c r="AX20" s="252">
        <v>10</v>
      </c>
      <c r="AY20" s="254">
        <v>1</v>
      </c>
      <c r="AZ20" s="255" t="s">
        <v>71</v>
      </c>
      <c r="BA20" s="22" t="str">
        <f t="shared" si="14"/>
        <v/>
      </c>
      <c r="BB20" s="16" t="str">
        <f t="shared" si="21"/>
        <v/>
      </c>
      <c r="BC20" s="23">
        <f t="shared" si="17"/>
        <v>1</v>
      </c>
      <c r="BD20" s="16">
        <v>10</v>
      </c>
      <c r="BE20" s="23">
        <f t="shared" si="15"/>
        <v>1</v>
      </c>
      <c r="BF20" s="24">
        <f t="shared" si="16"/>
        <v>1</v>
      </c>
      <c r="BG20" s="26" t="s">
        <v>334</v>
      </c>
      <c r="BH20" s="26" t="s">
        <v>335</v>
      </c>
    </row>
    <row r="21" spans="1:60" s="268" customFormat="1" ht="15.75" customHeight="1" x14ac:dyDescent="0.2">
      <c r="A21" s="260"/>
      <c r="B21" s="541" t="s">
        <v>208</v>
      </c>
      <c r="C21" s="29" t="s">
        <v>34</v>
      </c>
      <c r="D21" s="256" t="s">
        <v>209</v>
      </c>
      <c r="E21" s="251"/>
      <c r="F21" s="252" t="str">
        <f t="shared" si="18"/>
        <v/>
      </c>
      <c r="G21" s="253"/>
      <c r="H21" s="252" t="str">
        <f t="shared" si="19"/>
        <v/>
      </c>
      <c r="I21" s="254"/>
      <c r="J21" s="255"/>
      <c r="K21" s="251">
        <v>1</v>
      </c>
      <c r="L21" s="252">
        <v>14</v>
      </c>
      <c r="M21" s="253">
        <v>1</v>
      </c>
      <c r="N21" s="252">
        <v>14</v>
      </c>
      <c r="O21" s="259">
        <v>1</v>
      </c>
      <c r="P21" s="255" t="s">
        <v>69</v>
      </c>
      <c r="Q21" s="251"/>
      <c r="R21" s="252" t="str">
        <f t="shared" si="2"/>
        <v/>
      </c>
      <c r="S21" s="253"/>
      <c r="T21" s="252" t="str">
        <f t="shared" si="3"/>
        <v/>
      </c>
      <c r="U21" s="254"/>
      <c r="V21" s="255"/>
      <c r="W21" s="251"/>
      <c r="X21" s="252" t="str">
        <f t="shared" si="4"/>
        <v/>
      </c>
      <c r="Y21" s="253"/>
      <c r="Z21" s="252" t="str">
        <f t="shared" si="5"/>
        <v/>
      </c>
      <c r="AA21" s="254"/>
      <c r="AB21" s="255"/>
      <c r="AC21" s="251"/>
      <c r="AD21" s="252" t="str">
        <f t="shared" si="6"/>
        <v/>
      </c>
      <c r="AE21" s="253"/>
      <c r="AF21" s="252" t="str">
        <f t="shared" si="7"/>
        <v/>
      </c>
      <c r="AG21" s="254"/>
      <c r="AH21" s="255"/>
      <c r="AI21" s="251"/>
      <c r="AJ21" s="252" t="str">
        <f t="shared" si="8"/>
        <v/>
      </c>
      <c r="AK21" s="253"/>
      <c r="AL21" s="252" t="str">
        <f t="shared" si="9"/>
        <v/>
      </c>
      <c r="AM21" s="254"/>
      <c r="AN21" s="255"/>
      <c r="AO21" s="251"/>
      <c r="AP21" s="252" t="str">
        <f t="shared" si="10"/>
        <v/>
      </c>
      <c r="AQ21" s="253"/>
      <c r="AR21" s="252" t="str">
        <f t="shared" si="11"/>
        <v/>
      </c>
      <c r="AS21" s="254"/>
      <c r="AT21" s="255"/>
      <c r="AU21" s="251"/>
      <c r="AV21" s="252" t="str">
        <f t="shared" si="12"/>
        <v/>
      </c>
      <c r="AW21" s="253"/>
      <c r="AX21" s="252" t="str">
        <f t="shared" si="13"/>
        <v/>
      </c>
      <c r="AY21" s="254"/>
      <c r="AZ21" s="255"/>
      <c r="BA21" s="22">
        <f t="shared" si="14"/>
        <v>1</v>
      </c>
      <c r="BB21" s="16">
        <f t="shared" si="21"/>
        <v>14</v>
      </c>
      <c r="BC21" s="23">
        <f t="shared" si="17"/>
        <v>1</v>
      </c>
      <c r="BD21" s="16">
        <f t="shared" si="22"/>
        <v>14</v>
      </c>
      <c r="BE21" s="23">
        <f t="shared" si="15"/>
        <v>1</v>
      </c>
      <c r="BF21" s="24">
        <f t="shared" si="16"/>
        <v>2</v>
      </c>
      <c r="BG21" s="26" t="s">
        <v>377</v>
      </c>
      <c r="BH21" s="26" t="s">
        <v>381</v>
      </c>
    </row>
    <row r="22" spans="1:60" s="268" customFormat="1" ht="15.75" customHeight="1" x14ac:dyDescent="0.2">
      <c r="A22" s="260"/>
      <c r="B22" s="703" t="s">
        <v>760</v>
      </c>
      <c r="C22" s="29" t="s">
        <v>34</v>
      </c>
      <c r="D22" s="700" t="s">
        <v>722</v>
      </c>
      <c r="E22" s="251"/>
      <c r="F22" s="252"/>
      <c r="G22" s="253"/>
      <c r="H22" s="252"/>
      <c r="I22" s="254"/>
      <c r="J22" s="255"/>
      <c r="K22" s="251"/>
      <c r="L22" s="252"/>
      <c r="M22" s="253">
        <v>1</v>
      </c>
      <c r="N22" s="252">
        <v>14</v>
      </c>
      <c r="O22" s="259">
        <v>2</v>
      </c>
      <c r="P22" s="255" t="s">
        <v>71</v>
      </c>
      <c r="Q22" s="251"/>
      <c r="R22" s="252"/>
      <c r="S22" s="253"/>
      <c r="T22" s="252"/>
      <c r="U22" s="254"/>
      <c r="V22" s="255"/>
      <c r="W22" s="251"/>
      <c r="X22" s="252"/>
      <c r="Y22" s="253"/>
      <c r="Z22" s="252"/>
      <c r="AA22" s="254"/>
      <c r="AB22" s="255"/>
      <c r="AC22" s="251"/>
      <c r="AD22" s="252"/>
      <c r="AE22" s="253"/>
      <c r="AF22" s="252"/>
      <c r="AG22" s="254"/>
      <c r="AH22" s="255"/>
      <c r="AI22" s="251"/>
      <c r="AJ22" s="252"/>
      <c r="AK22" s="253"/>
      <c r="AL22" s="252"/>
      <c r="AM22" s="254"/>
      <c r="AN22" s="255"/>
      <c r="AO22" s="251"/>
      <c r="AP22" s="252"/>
      <c r="AQ22" s="253"/>
      <c r="AR22" s="252"/>
      <c r="AS22" s="254"/>
      <c r="AT22" s="255"/>
      <c r="AU22" s="251"/>
      <c r="AV22" s="252"/>
      <c r="AW22" s="253"/>
      <c r="AX22" s="252"/>
      <c r="AY22" s="254"/>
      <c r="AZ22" s="255"/>
      <c r="BA22" s="22"/>
      <c r="BB22" s="16"/>
      <c r="BC22" s="23">
        <v>1</v>
      </c>
      <c r="BD22" s="16">
        <v>14</v>
      </c>
      <c r="BE22" s="23">
        <v>2</v>
      </c>
      <c r="BF22" s="24">
        <v>1</v>
      </c>
      <c r="BG22" s="26" t="s">
        <v>333</v>
      </c>
      <c r="BH22" s="573" t="s">
        <v>348</v>
      </c>
    </row>
    <row r="23" spans="1:60" ht="15.75" customHeight="1" x14ac:dyDescent="0.25">
      <c r="A23" s="250"/>
      <c r="B23" s="712" t="s">
        <v>262</v>
      </c>
      <c r="C23" s="29" t="s">
        <v>34</v>
      </c>
      <c r="D23" s="711" t="s">
        <v>263</v>
      </c>
      <c r="E23" s="251"/>
      <c r="F23" s="252" t="str">
        <f t="shared" si="18"/>
        <v/>
      </c>
      <c r="G23" s="253"/>
      <c r="H23" s="252" t="str">
        <f t="shared" si="19"/>
        <v/>
      </c>
      <c r="I23" s="254"/>
      <c r="J23" s="255"/>
      <c r="K23" s="251"/>
      <c r="L23" s="252" t="str">
        <f t="shared" ref="L23:L34" si="24">IF(K23*15=0,"",K23*15)</f>
        <v/>
      </c>
      <c r="M23" s="253"/>
      <c r="N23" s="252" t="str">
        <f t="shared" ref="N23:N34" si="25">IF(M23*15=0,"",M23*15)</f>
        <v/>
      </c>
      <c r="O23" s="254"/>
      <c r="P23" s="255"/>
      <c r="Q23" s="251"/>
      <c r="R23" s="252" t="str">
        <f t="shared" si="2"/>
        <v/>
      </c>
      <c r="S23" s="253"/>
      <c r="T23" s="252" t="str">
        <f t="shared" si="3"/>
        <v/>
      </c>
      <c r="U23" s="254"/>
      <c r="V23" s="255"/>
      <c r="W23" s="251">
        <v>1</v>
      </c>
      <c r="X23" s="252">
        <v>14</v>
      </c>
      <c r="Y23" s="253">
        <v>2</v>
      </c>
      <c r="Z23" s="252">
        <v>28</v>
      </c>
      <c r="AA23" s="454">
        <v>3</v>
      </c>
      <c r="AB23" s="255" t="s">
        <v>89</v>
      </c>
      <c r="AC23" s="251"/>
      <c r="AD23" s="252" t="str">
        <f t="shared" si="6"/>
        <v/>
      </c>
      <c r="AE23" s="253"/>
      <c r="AF23" s="252" t="str">
        <f t="shared" si="7"/>
        <v/>
      </c>
      <c r="AG23" s="254"/>
      <c r="AH23" s="255"/>
      <c r="AI23" s="251"/>
      <c r="AJ23" s="252" t="str">
        <f t="shared" si="8"/>
        <v/>
      </c>
      <c r="AK23" s="253"/>
      <c r="AL23" s="252" t="str">
        <f t="shared" si="9"/>
        <v/>
      </c>
      <c r="AM23" s="254"/>
      <c r="AN23" s="255"/>
      <c r="AO23" s="251"/>
      <c r="AP23" s="252" t="str">
        <f t="shared" si="10"/>
        <v/>
      </c>
      <c r="AQ23" s="253"/>
      <c r="AR23" s="252" t="str">
        <f t="shared" si="11"/>
        <v/>
      </c>
      <c r="AS23" s="254"/>
      <c r="AT23" s="255"/>
      <c r="AU23" s="251"/>
      <c r="AV23" s="252" t="str">
        <f t="shared" si="12"/>
        <v/>
      </c>
      <c r="AW23" s="253"/>
      <c r="AX23" s="252" t="str">
        <f t="shared" si="13"/>
        <v/>
      </c>
      <c r="AY23" s="254"/>
      <c r="AZ23" s="255"/>
      <c r="BA23" s="22">
        <f t="shared" si="14"/>
        <v>1</v>
      </c>
      <c r="BB23" s="16">
        <f t="shared" si="21"/>
        <v>14</v>
      </c>
      <c r="BC23" s="23">
        <f t="shared" si="17"/>
        <v>2</v>
      </c>
      <c r="BD23" s="16">
        <f t="shared" si="22"/>
        <v>28</v>
      </c>
      <c r="BE23" s="23">
        <f t="shared" si="15"/>
        <v>3</v>
      </c>
      <c r="BF23" s="24">
        <f t="shared" si="16"/>
        <v>3</v>
      </c>
      <c r="BG23" s="26" t="s">
        <v>334</v>
      </c>
      <c r="BH23" s="573" t="s">
        <v>752</v>
      </c>
    </row>
    <row r="24" spans="1:60" ht="15.75" customHeight="1" x14ac:dyDescent="0.2">
      <c r="A24" s="250"/>
      <c r="B24" s="541" t="s">
        <v>407</v>
      </c>
      <c r="C24" s="29" t="s">
        <v>34</v>
      </c>
      <c r="D24" s="707" t="s">
        <v>264</v>
      </c>
      <c r="E24" s="251"/>
      <c r="F24" s="252" t="str">
        <f t="shared" si="18"/>
        <v/>
      </c>
      <c r="G24" s="253"/>
      <c r="H24" s="252" t="str">
        <f t="shared" si="19"/>
        <v/>
      </c>
      <c r="I24" s="254"/>
      <c r="J24" s="255"/>
      <c r="K24" s="251"/>
      <c r="L24" s="252" t="str">
        <f t="shared" si="24"/>
        <v/>
      </c>
      <c r="M24" s="253"/>
      <c r="N24" s="252" t="str">
        <f t="shared" si="25"/>
        <v/>
      </c>
      <c r="O24" s="254"/>
      <c r="P24" s="255"/>
      <c r="Q24" s="251"/>
      <c r="R24" s="252" t="str">
        <f t="shared" si="2"/>
        <v/>
      </c>
      <c r="S24" s="253"/>
      <c r="T24" s="252" t="str">
        <f t="shared" si="3"/>
        <v/>
      </c>
      <c r="U24" s="254"/>
      <c r="V24" s="255"/>
      <c r="W24" s="251"/>
      <c r="X24" s="252" t="str">
        <f t="shared" si="4"/>
        <v/>
      </c>
      <c r="Y24" s="253"/>
      <c r="Z24" s="252" t="str">
        <f t="shared" si="5"/>
        <v/>
      </c>
      <c r="AA24" s="254"/>
      <c r="AB24" s="255"/>
      <c r="AC24" s="251">
        <v>1</v>
      </c>
      <c r="AD24" s="252">
        <v>14</v>
      </c>
      <c r="AE24" s="253">
        <v>1</v>
      </c>
      <c r="AF24" s="252">
        <v>14</v>
      </c>
      <c r="AG24" s="254">
        <v>2</v>
      </c>
      <c r="AH24" s="255" t="s">
        <v>89</v>
      </c>
      <c r="AI24" s="251"/>
      <c r="AJ24" s="252" t="str">
        <f t="shared" si="8"/>
        <v/>
      </c>
      <c r="AK24" s="253"/>
      <c r="AL24" s="252" t="str">
        <f t="shared" si="9"/>
        <v/>
      </c>
      <c r="AM24" s="254"/>
      <c r="AN24" s="255"/>
      <c r="AO24" s="251"/>
      <c r="AP24" s="252" t="str">
        <f t="shared" si="10"/>
        <v/>
      </c>
      <c r="AQ24" s="253"/>
      <c r="AR24" s="252" t="str">
        <f t="shared" si="11"/>
        <v/>
      </c>
      <c r="AS24" s="254"/>
      <c r="AT24" s="255"/>
      <c r="AU24" s="251"/>
      <c r="AV24" s="252" t="str">
        <f t="shared" si="12"/>
        <v/>
      </c>
      <c r="AW24" s="253"/>
      <c r="AX24" s="252" t="str">
        <f t="shared" si="13"/>
        <v/>
      </c>
      <c r="AY24" s="254"/>
      <c r="AZ24" s="255"/>
      <c r="BA24" s="22">
        <f t="shared" si="14"/>
        <v>1</v>
      </c>
      <c r="BB24" s="16">
        <f t="shared" si="21"/>
        <v>14</v>
      </c>
      <c r="BC24" s="23">
        <f t="shared" si="17"/>
        <v>1</v>
      </c>
      <c r="BD24" s="16">
        <f t="shared" si="22"/>
        <v>14</v>
      </c>
      <c r="BE24" s="23">
        <f t="shared" si="15"/>
        <v>2</v>
      </c>
      <c r="BF24" s="24">
        <f t="shared" si="16"/>
        <v>2</v>
      </c>
      <c r="BG24" s="26" t="s">
        <v>334</v>
      </c>
      <c r="BH24" s="573" t="s">
        <v>752</v>
      </c>
    </row>
    <row r="25" spans="1:60" ht="15.75" customHeight="1" x14ac:dyDescent="0.2">
      <c r="A25" s="250"/>
      <c r="B25" s="541" t="s">
        <v>408</v>
      </c>
      <c r="C25" s="29" t="s">
        <v>34</v>
      </c>
      <c r="D25" s="707" t="s">
        <v>265</v>
      </c>
      <c r="E25" s="251"/>
      <c r="F25" s="252" t="str">
        <f t="shared" si="18"/>
        <v/>
      </c>
      <c r="G25" s="253"/>
      <c r="H25" s="252" t="str">
        <f t="shared" si="19"/>
        <v/>
      </c>
      <c r="I25" s="254"/>
      <c r="J25" s="255"/>
      <c r="K25" s="251"/>
      <c r="L25" s="252" t="str">
        <f t="shared" si="24"/>
        <v/>
      </c>
      <c r="M25" s="253"/>
      <c r="N25" s="252" t="str">
        <f t="shared" si="25"/>
        <v/>
      </c>
      <c r="O25" s="254"/>
      <c r="P25" s="255"/>
      <c r="Q25" s="251"/>
      <c r="R25" s="252" t="str">
        <f t="shared" si="2"/>
        <v/>
      </c>
      <c r="S25" s="253"/>
      <c r="T25" s="252" t="str">
        <f t="shared" si="3"/>
        <v/>
      </c>
      <c r="U25" s="254"/>
      <c r="V25" s="255"/>
      <c r="W25" s="251"/>
      <c r="X25" s="252" t="str">
        <f t="shared" si="4"/>
        <v/>
      </c>
      <c r="Y25" s="253"/>
      <c r="Z25" s="252" t="str">
        <f t="shared" si="5"/>
        <v/>
      </c>
      <c r="AA25" s="254"/>
      <c r="AB25" s="255"/>
      <c r="AC25" s="251"/>
      <c r="AD25" s="252" t="str">
        <f t="shared" si="6"/>
        <v/>
      </c>
      <c r="AE25" s="253"/>
      <c r="AF25" s="252" t="str">
        <f t="shared" si="7"/>
        <v/>
      </c>
      <c r="AG25" s="254"/>
      <c r="AH25" s="255"/>
      <c r="AI25" s="251">
        <v>1</v>
      </c>
      <c r="AJ25" s="252">
        <v>14</v>
      </c>
      <c r="AK25" s="253">
        <v>1</v>
      </c>
      <c r="AL25" s="252">
        <v>14</v>
      </c>
      <c r="AM25" s="254">
        <v>2</v>
      </c>
      <c r="AN25" s="255" t="s">
        <v>89</v>
      </c>
      <c r="AO25" s="251"/>
      <c r="AP25" s="252" t="str">
        <f t="shared" si="10"/>
        <v/>
      </c>
      <c r="AQ25" s="253"/>
      <c r="AR25" s="252" t="str">
        <f t="shared" si="11"/>
        <v/>
      </c>
      <c r="AS25" s="254"/>
      <c r="AT25" s="255"/>
      <c r="AU25" s="251"/>
      <c r="AV25" s="252" t="str">
        <f t="shared" si="12"/>
        <v/>
      </c>
      <c r="AW25" s="253"/>
      <c r="AX25" s="252" t="str">
        <f t="shared" si="13"/>
        <v/>
      </c>
      <c r="AY25" s="254"/>
      <c r="AZ25" s="255"/>
      <c r="BA25" s="22">
        <f t="shared" si="14"/>
        <v>1</v>
      </c>
      <c r="BB25" s="16">
        <f t="shared" si="21"/>
        <v>14</v>
      </c>
      <c r="BC25" s="23">
        <f t="shared" si="17"/>
        <v>1</v>
      </c>
      <c r="BD25" s="16">
        <f t="shared" si="22"/>
        <v>14</v>
      </c>
      <c r="BE25" s="23">
        <f t="shared" si="15"/>
        <v>2</v>
      </c>
      <c r="BF25" s="24">
        <f t="shared" si="16"/>
        <v>2</v>
      </c>
      <c r="BG25" s="26" t="s">
        <v>334</v>
      </c>
      <c r="BH25" s="573" t="s">
        <v>751</v>
      </c>
    </row>
    <row r="26" spans="1:60" x14ac:dyDescent="0.2">
      <c r="A26" s="250"/>
      <c r="B26" s="541" t="s">
        <v>409</v>
      </c>
      <c r="C26" s="29" t="s">
        <v>34</v>
      </c>
      <c r="D26" s="707" t="s">
        <v>266</v>
      </c>
      <c r="E26" s="251"/>
      <c r="F26" s="252" t="str">
        <f t="shared" si="18"/>
        <v/>
      </c>
      <c r="G26" s="253"/>
      <c r="H26" s="252" t="str">
        <f t="shared" si="19"/>
        <v/>
      </c>
      <c r="I26" s="254"/>
      <c r="J26" s="255"/>
      <c r="K26" s="251"/>
      <c r="L26" s="252" t="str">
        <f t="shared" si="24"/>
        <v/>
      </c>
      <c r="M26" s="253"/>
      <c r="N26" s="252" t="str">
        <f t="shared" si="25"/>
        <v/>
      </c>
      <c r="O26" s="254"/>
      <c r="P26" s="255"/>
      <c r="Q26" s="251"/>
      <c r="R26" s="252" t="str">
        <f t="shared" si="2"/>
        <v/>
      </c>
      <c r="S26" s="253"/>
      <c r="T26" s="252" t="str">
        <f t="shared" si="3"/>
        <v/>
      </c>
      <c r="U26" s="254"/>
      <c r="V26" s="255"/>
      <c r="W26" s="251"/>
      <c r="X26" s="252" t="str">
        <f t="shared" si="4"/>
        <v/>
      </c>
      <c r="Y26" s="253"/>
      <c r="Z26" s="252" t="str">
        <f t="shared" si="5"/>
        <v/>
      </c>
      <c r="AA26" s="254"/>
      <c r="AB26" s="255"/>
      <c r="AC26" s="251"/>
      <c r="AD26" s="252" t="str">
        <f t="shared" si="6"/>
        <v/>
      </c>
      <c r="AE26" s="253"/>
      <c r="AF26" s="252" t="str">
        <f t="shared" si="7"/>
        <v/>
      </c>
      <c r="AG26" s="254"/>
      <c r="AH26" s="255"/>
      <c r="AI26" s="251"/>
      <c r="AJ26" s="252" t="str">
        <f t="shared" si="8"/>
        <v/>
      </c>
      <c r="AK26" s="253"/>
      <c r="AL26" s="252" t="str">
        <f t="shared" si="9"/>
        <v/>
      </c>
      <c r="AM26" s="254"/>
      <c r="AN26" s="255"/>
      <c r="AO26" s="251">
        <v>1</v>
      </c>
      <c r="AP26" s="252">
        <v>14</v>
      </c>
      <c r="AQ26" s="253">
        <v>1</v>
      </c>
      <c r="AR26" s="252">
        <v>14</v>
      </c>
      <c r="AS26" s="254">
        <v>2</v>
      </c>
      <c r="AT26" s="255" t="s">
        <v>89</v>
      </c>
      <c r="AU26" s="251"/>
      <c r="AV26" s="252" t="str">
        <f t="shared" si="12"/>
        <v/>
      </c>
      <c r="AW26" s="253"/>
      <c r="AX26" s="252" t="str">
        <f t="shared" si="13"/>
        <v/>
      </c>
      <c r="AY26" s="254"/>
      <c r="AZ26" s="255"/>
      <c r="BA26" s="270">
        <f t="shared" si="14"/>
        <v>1</v>
      </c>
      <c r="BB26" s="115">
        <f t="shared" si="21"/>
        <v>14</v>
      </c>
      <c r="BC26" s="271">
        <f t="shared" si="17"/>
        <v>1</v>
      </c>
      <c r="BD26" s="115">
        <f t="shared" si="22"/>
        <v>14</v>
      </c>
      <c r="BE26" s="271">
        <f t="shared" si="15"/>
        <v>2</v>
      </c>
      <c r="BF26" s="24">
        <f t="shared" si="16"/>
        <v>2</v>
      </c>
      <c r="BG26" s="26" t="s">
        <v>334</v>
      </c>
      <c r="BH26" s="573" t="s">
        <v>751</v>
      </c>
    </row>
    <row r="27" spans="1:60" x14ac:dyDescent="0.2">
      <c r="A27" s="250"/>
      <c r="B27" s="541" t="s">
        <v>267</v>
      </c>
      <c r="C27" s="29" t="s">
        <v>34</v>
      </c>
      <c r="D27" s="707" t="s">
        <v>268</v>
      </c>
      <c r="E27" s="251"/>
      <c r="F27" s="252" t="str">
        <f t="shared" si="18"/>
        <v/>
      </c>
      <c r="G27" s="253"/>
      <c r="H27" s="252" t="str">
        <f t="shared" si="19"/>
        <v/>
      </c>
      <c r="I27" s="254"/>
      <c r="J27" s="255"/>
      <c r="K27" s="251"/>
      <c r="L27" s="252" t="str">
        <f t="shared" si="24"/>
        <v/>
      </c>
      <c r="M27" s="253"/>
      <c r="N27" s="252" t="str">
        <f t="shared" si="25"/>
        <v/>
      </c>
      <c r="O27" s="254"/>
      <c r="P27" s="255"/>
      <c r="Q27" s="251"/>
      <c r="R27" s="252" t="str">
        <f t="shared" si="2"/>
        <v/>
      </c>
      <c r="S27" s="253"/>
      <c r="T27" s="252" t="str">
        <f t="shared" si="3"/>
        <v/>
      </c>
      <c r="U27" s="254"/>
      <c r="V27" s="255"/>
      <c r="W27" s="251"/>
      <c r="X27" s="252" t="str">
        <f t="shared" si="4"/>
        <v/>
      </c>
      <c r="Y27" s="253"/>
      <c r="Z27" s="252" t="str">
        <f t="shared" si="5"/>
        <v/>
      </c>
      <c r="AA27" s="254"/>
      <c r="AB27" s="255"/>
      <c r="AC27" s="251"/>
      <c r="AD27" s="252" t="str">
        <f t="shared" si="6"/>
        <v/>
      </c>
      <c r="AE27" s="253"/>
      <c r="AF27" s="252" t="str">
        <f t="shared" si="7"/>
        <v/>
      </c>
      <c r="AG27" s="254"/>
      <c r="AH27" s="255"/>
      <c r="AI27" s="251"/>
      <c r="AJ27" s="252" t="str">
        <f t="shared" si="8"/>
        <v/>
      </c>
      <c r="AK27" s="253"/>
      <c r="AL27" s="252" t="str">
        <f t="shared" si="9"/>
        <v/>
      </c>
      <c r="AM27" s="254"/>
      <c r="AN27" s="255"/>
      <c r="AO27" s="251"/>
      <c r="AP27" s="252" t="str">
        <f t="shared" si="10"/>
        <v/>
      </c>
      <c r="AQ27" s="253"/>
      <c r="AR27" s="252" t="str">
        <f t="shared" si="11"/>
        <v/>
      </c>
      <c r="AS27" s="254"/>
      <c r="AT27" s="255"/>
      <c r="AU27" s="251">
        <v>1</v>
      </c>
      <c r="AV27" s="252">
        <v>10</v>
      </c>
      <c r="AW27" s="253">
        <v>2</v>
      </c>
      <c r="AX27" s="252">
        <v>20</v>
      </c>
      <c r="AY27" s="254">
        <v>3</v>
      </c>
      <c r="AZ27" s="255" t="s">
        <v>89</v>
      </c>
      <c r="BA27" s="270">
        <f t="shared" si="14"/>
        <v>1</v>
      </c>
      <c r="BB27" s="115">
        <v>10</v>
      </c>
      <c r="BC27" s="271">
        <f t="shared" si="17"/>
        <v>2</v>
      </c>
      <c r="BD27" s="115">
        <v>20</v>
      </c>
      <c r="BE27" s="271">
        <f t="shared" si="15"/>
        <v>3</v>
      </c>
      <c r="BF27" s="24">
        <f t="shared" si="16"/>
        <v>3</v>
      </c>
      <c r="BG27" s="26" t="s">
        <v>334</v>
      </c>
      <c r="BH27" s="573" t="s">
        <v>751</v>
      </c>
    </row>
    <row r="28" spans="1:60" ht="15.75" customHeight="1" x14ac:dyDescent="0.2">
      <c r="A28" s="250"/>
      <c r="B28" s="541" t="s">
        <v>410</v>
      </c>
      <c r="C28" s="29" t="s">
        <v>34</v>
      </c>
      <c r="D28" s="707" t="s">
        <v>269</v>
      </c>
      <c r="E28" s="251"/>
      <c r="F28" s="252" t="str">
        <f t="shared" si="18"/>
        <v/>
      </c>
      <c r="G28" s="253"/>
      <c r="H28" s="252" t="str">
        <f t="shared" si="19"/>
        <v/>
      </c>
      <c r="I28" s="254"/>
      <c r="J28" s="255"/>
      <c r="K28" s="251"/>
      <c r="L28" s="252" t="str">
        <f t="shared" si="24"/>
        <v/>
      </c>
      <c r="M28" s="253"/>
      <c r="N28" s="252" t="str">
        <f t="shared" si="25"/>
        <v/>
      </c>
      <c r="O28" s="254"/>
      <c r="P28" s="255"/>
      <c r="Q28" s="251"/>
      <c r="R28" s="252" t="str">
        <f t="shared" si="2"/>
        <v/>
      </c>
      <c r="S28" s="253"/>
      <c r="T28" s="252" t="str">
        <f t="shared" si="3"/>
        <v/>
      </c>
      <c r="U28" s="254"/>
      <c r="V28" s="255"/>
      <c r="W28" s="251"/>
      <c r="X28" s="252" t="str">
        <f t="shared" si="4"/>
        <v/>
      </c>
      <c r="Y28" s="253"/>
      <c r="Z28" s="252" t="str">
        <f t="shared" si="5"/>
        <v/>
      </c>
      <c r="AA28" s="254"/>
      <c r="AB28" s="255"/>
      <c r="AC28" s="251">
        <v>1</v>
      </c>
      <c r="AD28" s="252">
        <v>14</v>
      </c>
      <c r="AE28" s="253"/>
      <c r="AF28" s="252" t="str">
        <f t="shared" si="7"/>
        <v/>
      </c>
      <c r="AG28" s="254">
        <v>1</v>
      </c>
      <c r="AH28" s="255" t="s">
        <v>89</v>
      </c>
      <c r="AI28" s="251"/>
      <c r="AJ28" s="252" t="str">
        <f t="shared" si="8"/>
        <v/>
      </c>
      <c r="AK28" s="253"/>
      <c r="AL28" s="252" t="str">
        <f t="shared" si="9"/>
        <v/>
      </c>
      <c r="AM28" s="254"/>
      <c r="AN28" s="255"/>
      <c r="AO28" s="251"/>
      <c r="AP28" s="252" t="str">
        <f t="shared" si="10"/>
        <v/>
      </c>
      <c r="AQ28" s="253"/>
      <c r="AR28" s="252" t="str">
        <f t="shared" si="11"/>
        <v/>
      </c>
      <c r="AS28" s="254"/>
      <c r="AT28" s="255"/>
      <c r="AU28" s="251"/>
      <c r="AV28" s="252" t="str">
        <f t="shared" si="12"/>
        <v/>
      </c>
      <c r="AW28" s="253"/>
      <c r="AX28" s="252" t="str">
        <f t="shared" si="13"/>
        <v/>
      </c>
      <c r="AY28" s="254"/>
      <c r="AZ28" s="255"/>
      <c r="BA28" s="22">
        <f t="shared" si="14"/>
        <v>1</v>
      </c>
      <c r="BB28" s="16">
        <f t="shared" si="21"/>
        <v>14</v>
      </c>
      <c r="BC28" s="23" t="str">
        <f t="shared" si="17"/>
        <v/>
      </c>
      <c r="BD28" s="16" t="str">
        <f t="shared" si="22"/>
        <v/>
      </c>
      <c r="BE28" s="23">
        <f t="shared" si="15"/>
        <v>1</v>
      </c>
      <c r="BF28" s="24">
        <f t="shared" si="16"/>
        <v>1</v>
      </c>
      <c r="BG28" s="26" t="s">
        <v>334</v>
      </c>
      <c r="BH28" s="573" t="s">
        <v>379</v>
      </c>
    </row>
    <row r="29" spans="1:60" ht="15.75" customHeight="1" x14ac:dyDescent="0.2">
      <c r="A29" s="250"/>
      <c r="B29" s="541" t="s">
        <v>411</v>
      </c>
      <c r="C29" s="29" t="s">
        <v>34</v>
      </c>
      <c r="D29" s="68" t="s">
        <v>270</v>
      </c>
      <c r="E29" s="251"/>
      <c r="F29" s="252" t="str">
        <f t="shared" si="18"/>
        <v/>
      </c>
      <c r="G29" s="253"/>
      <c r="H29" s="252" t="str">
        <f t="shared" si="19"/>
        <v/>
      </c>
      <c r="I29" s="254"/>
      <c r="J29" s="255"/>
      <c r="K29" s="251"/>
      <c r="L29" s="252" t="str">
        <f t="shared" si="24"/>
        <v/>
      </c>
      <c r="M29" s="253"/>
      <c r="N29" s="252" t="str">
        <f t="shared" si="25"/>
        <v/>
      </c>
      <c r="O29" s="254"/>
      <c r="P29" s="255"/>
      <c r="Q29" s="251"/>
      <c r="R29" s="252" t="str">
        <f t="shared" si="2"/>
        <v/>
      </c>
      <c r="S29" s="253"/>
      <c r="T29" s="252" t="str">
        <f t="shared" si="3"/>
        <v/>
      </c>
      <c r="U29" s="254"/>
      <c r="V29" s="255"/>
      <c r="W29" s="251"/>
      <c r="X29" s="252" t="str">
        <f t="shared" si="4"/>
        <v/>
      </c>
      <c r="Y29" s="253"/>
      <c r="Z29" s="252" t="str">
        <f t="shared" si="5"/>
        <v/>
      </c>
      <c r="AA29" s="254"/>
      <c r="AB29" s="255"/>
      <c r="AC29" s="251"/>
      <c r="AD29" s="252" t="str">
        <f t="shared" si="6"/>
        <v/>
      </c>
      <c r="AE29" s="253"/>
      <c r="AF29" s="252" t="str">
        <f t="shared" si="7"/>
        <v/>
      </c>
      <c r="AG29" s="254"/>
      <c r="AH29" s="255"/>
      <c r="AI29" s="251">
        <v>1</v>
      </c>
      <c r="AJ29" s="252">
        <v>14</v>
      </c>
      <c r="AK29" s="253">
        <v>1</v>
      </c>
      <c r="AL29" s="252">
        <v>14</v>
      </c>
      <c r="AM29" s="254">
        <v>2</v>
      </c>
      <c r="AN29" s="255" t="s">
        <v>89</v>
      </c>
      <c r="AO29" s="251"/>
      <c r="AP29" s="252" t="str">
        <f t="shared" si="10"/>
        <v/>
      </c>
      <c r="AQ29" s="253"/>
      <c r="AR29" s="252" t="str">
        <f t="shared" si="11"/>
        <v/>
      </c>
      <c r="AS29" s="254"/>
      <c r="AT29" s="255"/>
      <c r="AU29" s="251"/>
      <c r="AV29" s="252" t="str">
        <f t="shared" si="12"/>
        <v/>
      </c>
      <c r="AW29" s="253"/>
      <c r="AX29" s="252" t="str">
        <f t="shared" si="13"/>
        <v/>
      </c>
      <c r="AY29" s="254"/>
      <c r="AZ29" s="255"/>
      <c r="BA29" s="22">
        <f t="shared" si="14"/>
        <v>1</v>
      </c>
      <c r="BB29" s="16">
        <f t="shared" si="21"/>
        <v>14</v>
      </c>
      <c r="BC29" s="23">
        <f t="shared" si="17"/>
        <v>1</v>
      </c>
      <c r="BD29" s="16">
        <f t="shared" si="22"/>
        <v>14</v>
      </c>
      <c r="BE29" s="23">
        <f t="shared" si="15"/>
        <v>2</v>
      </c>
      <c r="BF29" s="24">
        <f t="shared" si="16"/>
        <v>2</v>
      </c>
      <c r="BG29" s="26" t="s">
        <v>334</v>
      </c>
      <c r="BH29" s="573" t="s">
        <v>379</v>
      </c>
    </row>
    <row r="30" spans="1:60" ht="15.75" customHeight="1" x14ac:dyDescent="0.2">
      <c r="A30" s="250"/>
      <c r="B30" s="541" t="s">
        <v>412</v>
      </c>
      <c r="C30" s="29" t="s">
        <v>34</v>
      </c>
      <c r="D30" s="68" t="s">
        <v>271</v>
      </c>
      <c r="E30" s="251"/>
      <c r="F30" s="252" t="str">
        <f t="shared" si="18"/>
        <v/>
      </c>
      <c r="G30" s="253"/>
      <c r="H30" s="252" t="str">
        <f t="shared" si="19"/>
        <v/>
      </c>
      <c r="I30" s="254"/>
      <c r="J30" s="255"/>
      <c r="K30" s="251"/>
      <c r="L30" s="252" t="str">
        <f t="shared" si="24"/>
        <v/>
      </c>
      <c r="M30" s="253"/>
      <c r="N30" s="252" t="str">
        <f t="shared" si="25"/>
        <v/>
      </c>
      <c r="O30" s="254"/>
      <c r="P30" s="255"/>
      <c r="Q30" s="251"/>
      <c r="R30" s="252" t="str">
        <f t="shared" si="2"/>
        <v/>
      </c>
      <c r="S30" s="253"/>
      <c r="T30" s="252" t="str">
        <f t="shared" si="3"/>
        <v/>
      </c>
      <c r="U30" s="254"/>
      <c r="V30" s="255"/>
      <c r="W30" s="251"/>
      <c r="X30" s="252" t="str">
        <f t="shared" si="4"/>
        <v/>
      </c>
      <c r="Y30" s="253"/>
      <c r="Z30" s="252" t="str">
        <f t="shared" si="5"/>
        <v/>
      </c>
      <c r="AA30" s="254"/>
      <c r="AB30" s="255"/>
      <c r="AC30" s="251"/>
      <c r="AD30" s="252" t="str">
        <f t="shared" si="6"/>
        <v/>
      </c>
      <c r="AE30" s="253"/>
      <c r="AF30" s="252" t="str">
        <f t="shared" si="7"/>
        <v/>
      </c>
      <c r="AG30" s="254"/>
      <c r="AH30" s="255"/>
      <c r="AI30" s="251"/>
      <c r="AJ30" s="252" t="str">
        <f t="shared" si="8"/>
        <v/>
      </c>
      <c r="AK30" s="253"/>
      <c r="AL30" s="252" t="str">
        <f t="shared" si="9"/>
        <v/>
      </c>
      <c r="AM30" s="254"/>
      <c r="AN30" s="255"/>
      <c r="AO30" s="251">
        <v>1</v>
      </c>
      <c r="AP30" s="252">
        <v>14</v>
      </c>
      <c r="AQ30" s="253">
        <v>1</v>
      </c>
      <c r="AR30" s="252">
        <v>14</v>
      </c>
      <c r="AS30" s="254">
        <v>2</v>
      </c>
      <c r="AT30" s="255" t="s">
        <v>89</v>
      </c>
      <c r="AU30" s="251"/>
      <c r="AV30" s="252" t="str">
        <f t="shared" si="12"/>
        <v/>
      </c>
      <c r="AW30" s="253"/>
      <c r="AX30" s="252" t="str">
        <f t="shared" si="13"/>
        <v/>
      </c>
      <c r="AY30" s="254"/>
      <c r="AZ30" s="255"/>
      <c r="BA30" s="22">
        <f t="shared" si="14"/>
        <v>1</v>
      </c>
      <c r="BB30" s="16">
        <f t="shared" si="21"/>
        <v>14</v>
      </c>
      <c r="BC30" s="23">
        <f t="shared" si="17"/>
        <v>1</v>
      </c>
      <c r="BD30" s="16">
        <f t="shared" si="22"/>
        <v>14</v>
      </c>
      <c r="BE30" s="23">
        <f t="shared" si="15"/>
        <v>2</v>
      </c>
      <c r="BF30" s="24">
        <f t="shared" si="16"/>
        <v>2</v>
      </c>
      <c r="BG30" s="26" t="s">
        <v>334</v>
      </c>
      <c r="BH30" s="573" t="s">
        <v>379</v>
      </c>
    </row>
    <row r="31" spans="1:60" ht="15.75" customHeight="1" x14ac:dyDescent="0.2">
      <c r="A31" s="250"/>
      <c r="B31" s="541" t="s">
        <v>272</v>
      </c>
      <c r="C31" s="29" t="s">
        <v>34</v>
      </c>
      <c r="D31" s="68" t="s">
        <v>273</v>
      </c>
      <c r="E31" s="251"/>
      <c r="F31" s="252" t="str">
        <f t="shared" si="18"/>
        <v/>
      </c>
      <c r="G31" s="253"/>
      <c r="H31" s="252" t="str">
        <f t="shared" si="19"/>
        <v/>
      </c>
      <c r="I31" s="254"/>
      <c r="J31" s="255"/>
      <c r="K31" s="251"/>
      <c r="L31" s="252" t="str">
        <f t="shared" si="24"/>
        <v/>
      </c>
      <c r="M31" s="253"/>
      <c r="N31" s="252" t="str">
        <f t="shared" si="25"/>
        <v/>
      </c>
      <c r="O31" s="254"/>
      <c r="P31" s="255"/>
      <c r="Q31" s="251"/>
      <c r="R31" s="252" t="str">
        <f t="shared" si="2"/>
        <v/>
      </c>
      <c r="S31" s="253"/>
      <c r="T31" s="252" t="str">
        <f t="shared" si="3"/>
        <v/>
      </c>
      <c r="U31" s="254"/>
      <c r="V31" s="255"/>
      <c r="W31" s="251"/>
      <c r="X31" s="252" t="str">
        <f t="shared" si="4"/>
        <v/>
      </c>
      <c r="Y31" s="253"/>
      <c r="Z31" s="252" t="str">
        <f t="shared" si="5"/>
        <v/>
      </c>
      <c r="AA31" s="254"/>
      <c r="AB31" s="255"/>
      <c r="AC31" s="251"/>
      <c r="AD31" s="252" t="str">
        <f t="shared" si="6"/>
        <v/>
      </c>
      <c r="AE31" s="253"/>
      <c r="AF31" s="252" t="str">
        <f t="shared" si="7"/>
        <v/>
      </c>
      <c r="AG31" s="254"/>
      <c r="AH31" s="255"/>
      <c r="AI31" s="251"/>
      <c r="AJ31" s="252" t="str">
        <f t="shared" si="8"/>
        <v/>
      </c>
      <c r="AK31" s="253"/>
      <c r="AL31" s="252" t="str">
        <f t="shared" si="9"/>
        <v/>
      </c>
      <c r="AM31" s="254"/>
      <c r="AN31" s="255"/>
      <c r="AO31" s="251"/>
      <c r="AP31" s="252" t="str">
        <f t="shared" si="10"/>
        <v/>
      </c>
      <c r="AQ31" s="253"/>
      <c r="AR31" s="252" t="str">
        <f t="shared" si="11"/>
        <v/>
      </c>
      <c r="AS31" s="254"/>
      <c r="AT31" s="255"/>
      <c r="AU31" s="251">
        <v>1</v>
      </c>
      <c r="AV31" s="252">
        <v>10</v>
      </c>
      <c r="AW31" s="253">
        <v>2</v>
      </c>
      <c r="AX31" s="252">
        <v>20</v>
      </c>
      <c r="AY31" s="259">
        <v>2</v>
      </c>
      <c r="AZ31" s="255" t="s">
        <v>89</v>
      </c>
      <c r="BA31" s="22">
        <f t="shared" si="14"/>
        <v>1</v>
      </c>
      <c r="BB31" s="16">
        <v>10</v>
      </c>
      <c r="BC31" s="23">
        <f t="shared" si="17"/>
        <v>2</v>
      </c>
      <c r="BD31" s="16">
        <v>20</v>
      </c>
      <c r="BE31" s="23">
        <f t="shared" si="15"/>
        <v>2</v>
      </c>
      <c r="BF31" s="24">
        <f t="shared" si="16"/>
        <v>3</v>
      </c>
      <c r="BG31" s="26" t="s">
        <v>334</v>
      </c>
      <c r="BH31" s="573" t="s">
        <v>379</v>
      </c>
    </row>
    <row r="32" spans="1:60" ht="15.75" customHeight="1" x14ac:dyDescent="0.2">
      <c r="A32" s="250"/>
      <c r="B32" s="692" t="s">
        <v>220</v>
      </c>
      <c r="C32" s="29" t="s">
        <v>34</v>
      </c>
      <c r="D32" s="693" t="s">
        <v>221</v>
      </c>
      <c r="E32" s="251"/>
      <c r="F32" s="252" t="str">
        <f t="shared" si="18"/>
        <v/>
      </c>
      <c r="G32" s="253"/>
      <c r="H32" s="252" t="str">
        <f t="shared" si="19"/>
        <v/>
      </c>
      <c r="I32" s="254"/>
      <c r="J32" s="255"/>
      <c r="K32" s="251"/>
      <c r="L32" s="252" t="str">
        <f t="shared" si="24"/>
        <v/>
      </c>
      <c r="M32" s="253"/>
      <c r="N32" s="252" t="str">
        <f t="shared" si="25"/>
        <v/>
      </c>
      <c r="O32" s="254"/>
      <c r="P32" s="255"/>
      <c r="Q32" s="251"/>
      <c r="R32" s="252" t="str">
        <f t="shared" si="2"/>
        <v/>
      </c>
      <c r="S32" s="253">
        <v>1</v>
      </c>
      <c r="T32" s="252">
        <v>14</v>
      </c>
      <c r="U32" s="259">
        <v>2</v>
      </c>
      <c r="V32" s="255" t="s">
        <v>71</v>
      </c>
      <c r="W32" s="251"/>
      <c r="X32" s="252" t="str">
        <f t="shared" si="4"/>
        <v/>
      </c>
      <c r="Y32" s="253"/>
      <c r="Z32" s="252"/>
      <c r="AA32" s="254"/>
      <c r="AB32" s="255"/>
      <c r="AC32" s="251"/>
      <c r="AD32" s="252"/>
      <c r="AE32" s="253"/>
      <c r="AF32" s="252"/>
      <c r="AG32" s="254"/>
      <c r="AH32" s="255"/>
      <c r="AI32" s="251"/>
      <c r="AJ32" s="252" t="str">
        <f t="shared" si="8"/>
        <v/>
      </c>
      <c r="AK32" s="253"/>
      <c r="AL32" s="252" t="str">
        <f t="shared" si="9"/>
        <v/>
      </c>
      <c r="AM32" s="254"/>
      <c r="AN32" s="255"/>
      <c r="AO32" s="251"/>
      <c r="AP32" s="252"/>
      <c r="AQ32" s="253"/>
      <c r="AR32" s="252"/>
      <c r="AS32" s="254"/>
      <c r="AT32" s="255"/>
      <c r="AU32" s="251"/>
      <c r="AV32" s="252" t="str">
        <f t="shared" si="12"/>
        <v/>
      </c>
      <c r="AW32" s="253"/>
      <c r="AX32" s="252" t="str">
        <f t="shared" si="13"/>
        <v/>
      </c>
      <c r="AY32" s="254"/>
      <c r="AZ32" s="255"/>
      <c r="BA32" s="22" t="str">
        <f t="shared" si="14"/>
        <v/>
      </c>
      <c r="BB32" s="16" t="str">
        <f t="shared" si="21"/>
        <v/>
      </c>
      <c r="BC32" s="23">
        <f t="shared" si="17"/>
        <v>1</v>
      </c>
      <c r="BD32" s="16">
        <f t="shared" si="22"/>
        <v>14</v>
      </c>
      <c r="BE32" s="23">
        <f t="shared" si="15"/>
        <v>2</v>
      </c>
      <c r="BF32" s="24">
        <f t="shared" si="16"/>
        <v>1</v>
      </c>
      <c r="BG32" s="26" t="s">
        <v>333</v>
      </c>
      <c r="BH32" s="573" t="s">
        <v>383</v>
      </c>
    </row>
    <row r="33" spans="1:60" ht="15.75" customHeight="1" x14ac:dyDescent="0.2">
      <c r="A33" s="250"/>
      <c r="B33" s="692" t="s">
        <v>274</v>
      </c>
      <c r="C33" s="29" t="s">
        <v>34</v>
      </c>
      <c r="D33" s="693" t="s">
        <v>438</v>
      </c>
      <c r="E33" s="251"/>
      <c r="F33" s="252" t="str">
        <f t="shared" si="18"/>
        <v/>
      </c>
      <c r="G33" s="253"/>
      <c r="H33" s="252" t="str">
        <f t="shared" si="19"/>
        <v/>
      </c>
      <c r="I33" s="254"/>
      <c r="J33" s="255"/>
      <c r="K33" s="251"/>
      <c r="L33" s="252"/>
      <c r="M33" s="253"/>
      <c r="N33" s="252" t="str">
        <f t="shared" si="25"/>
        <v/>
      </c>
      <c r="O33" s="254"/>
      <c r="P33" s="255"/>
      <c r="Q33" s="251">
        <v>2</v>
      </c>
      <c r="R33" s="252">
        <v>28</v>
      </c>
      <c r="S33" s="253"/>
      <c r="T33" s="252" t="str">
        <f t="shared" si="3"/>
        <v/>
      </c>
      <c r="U33" s="254">
        <v>3</v>
      </c>
      <c r="V33" s="255" t="s">
        <v>88</v>
      </c>
      <c r="W33" s="251"/>
      <c r="X33" s="252" t="str">
        <f t="shared" si="4"/>
        <v/>
      </c>
      <c r="Y33" s="253"/>
      <c r="Z33" s="252" t="str">
        <f t="shared" si="5"/>
        <v/>
      </c>
      <c r="AA33" s="254"/>
      <c r="AB33" s="255"/>
      <c r="AC33" s="251"/>
      <c r="AD33" s="252" t="str">
        <f t="shared" si="6"/>
        <v/>
      </c>
      <c r="AE33" s="253"/>
      <c r="AF33" s="252" t="str">
        <f t="shared" si="7"/>
        <v/>
      </c>
      <c r="AG33" s="254"/>
      <c r="AH33" s="255"/>
      <c r="AI33" s="251"/>
      <c r="AJ33" s="252" t="str">
        <f t="shared" si="8"/>
        <v/>
      </c>
      <c r="AK33" s="253"/>
      <c r="AL33" s="252" t="str">
        <f t="shared" si="9"/>
        <v/>
      </c>
      <c r="AM33" s="254"/>
      <c r="AN33" s="255"/>
      <c r="AO33" s="251"/>
      <c r="AP33" s="252" t="str">
        <f t="shared" si="10"/>
        <v/>
      </c>
      <c r="AQ33" s="253"/>
      <c r="AR33" s="252" t="str">
        <f t="shared" si="11"/>
        <v/>
      </c>
      <c r="AS33" s="254"/>
      <c r="AT33" s="255"/>
      <c r="AU33" s="251"/>
      <c r="AV33" s="252" t="str">
        <f t="shared" si="12"/>
        <v/>
      </c>
      <c r="AW33" s="253"/>
      <c r="AX33" s="252" t="str">
        <f t="shared" si="13"/>
        <v/>
      </c>
      <c r="AY33" s="254"/>
      <c r="AZ33" s="255"/>
      <c r="BA33" s="22">
        <f t="shared" si="14"/>
        <v>2</v>
      </c>
      <c r="BB33" s="16">
        <f t="shared" si="21"/>
        <v>28</v>
      </c>
      <c r="BC33" s="23" t="str">
        <f t="shared" si="17"/>
        <v/>
      </c>
      <c r="BD33" s="16" t="str">
        <f t="shared" si="22"/>
        <v/>
      </c>
      <c r="BE33" s="23">
        <f t="shared" si="15"/>
        <v>3</v>
      </c>
      <c r="BF33" s="24">
        <f t="shared" si="16"/>
        <v>2</v>
      </c>
      <c r="BG33" s="26" t="s">
        <v>334</v>
      </c>
      <c r="BH33" s="26" t="s">
        <v>380</v>
      </c>
    </row>
    <row r="34" spans="1:60" s="1" customFormat="1" ht="15.75" customHeight="1" x14ac:dyDescent="0.25">
      <c r="A34" s="274"/>
      <c r="B34" s="710" t="s">
        <v>214</v>
      </c>
      <c r="C34" s="29" t="s">
        <v>34</v>
      </c>
      <c r="D34" s="709" t="s">
        <v>215</v>
      </c>
      <c r="E34" s="251"/>
      <c r="F34" s="252" t="str">
        <f t="shared" si="18"/>
        <v/>
      </c>
      <c r="G34" s="253"/>
      <c r="H34" s="252" t="str">
        <f t="shared" si="19"/>
        <v/>
      </c>
      <c r="I34" s="254"/>
      <c r="J34" s="255"/>
      <c r="K34" s="251"/>
      <c r="L34" s="252" t="str">
        <f t="shared" si="24"/>
        <v/>
      </c>
      <c r="M34" s="253"/>
      <c r="N34" s="252" t="str">
        <f t="shared" si="25"/>
        <v/>
      </c>
      <c r="O34" s="254"/>
      <c r="P34" s="255"/>
      <c r="Q34" s="251"/>
      <c r="R34" s="252" t="str">
        <f t="shared" si="2"/>
        <v/>
      </c>
      <c r="S34" s="253"/>
      <c r="T34" s="252"/>
      <c r="U34" s="254"/>
      <c r="V34" s="255"/>
      <c r="W34" s="251"/>
      <c r="X34" s="252" t="str">
        <f t="shared" si="4"/>
        <v/>
      </c>
      <c r="Y34" s="253"/>
      <c r="Z34" s="252" t="str">
        <f t="shared" si="5"/>
        <v/>
      </c>
      <c r="AA34" s="254"/>
      <c r="AB34" s="255"/>
      <c r="AC34" s="251"/>
      <c r="AD34" s="252"/>
      <c r="AE34" s="253"/>
      <c r="AF34" s="252"/>
      <c r="AG34" s="453"/>
      <c r="AH34" s="255"/>
      <c r="AI34" s="457"/>
      <c r="AJ34" s="452" t="str">
        <f t="shared" si="8"/>
        <v/>
      </c>
      <c r="AK34" s="451">
        <v>1</v>
      </c>
      <c r="AL34" s="452">
        <v>14</v>
      </c>
      <c r="AM34" s="453">
        <v>2</v>
      </c>
      <c r="AN34" s="461" t="s">
        <v>71</v>
      </c>
      <c r="AO34" s="251"/>
      <c r="AP34" s="252" t="str">
        <f t="shared" si="10"/>
        <v/>
      </c>
      <c r="AQ34" s="253"/>
      <c r="AR34" s="252" t="str">
        <f t="shared" si="11"/>
        <v/>
      </c>
      <c r="AS34" s="254"/>
      <c r="AT34" s="255"/>
      <c r="AU34" s="251"/>
      <c r="AV34" s="252" t="str">
        <f t="shared" si="12"/>
        <v/>
      </c>
      <c r="AW34" s="380"/>
      <c r="AX34" s="378" t="str">
        <f t="shared" si="13"/>
        <v/>
      </c>
      <c r="AY34" s="381"/>
      <c r="AZ34" s="382"/>
      <c r="BA34" s="22" t="str">
        <f t="shared" si="14"/>
        <v/>
      </c>
      <c r="BB34" s="16" t="str">
        <f t="shared" si="21"/>
        <v/>
      </c>
      <c r="BC34" s="23">
        <f t="shared" si="17"/>
        <v>1</v>
      </c>
      <c r="BD34" s="16">
        <f t="shared" si="22"/>
        <v>14</v>
      </c>
      <c r="BE34" s="23">
        <f t="shared" si="15"/>
        <v>2</v>
      </c>
      <c r="BF34" s="24">
        <f t="shared" si="16"/>
        <v>1</v>
      </c>
      <c r="BG34" s="26" t="s">
        <v>334</v>
      </c>
      <c r="BH34" s="26" t="s">
        <v>336</v>
      </c>
    </row>
    <row r="35" spans="1:60" ht="27.75" customHeight="1" x14ac:dyDescent="0.2">
      <c r="A35" s="250"/>
      <c r="B35" s="706" t="s">
        <v>406</v>
      </c>
      <c r="C35" s="117" t="s">
        <v>48</v>
      </c>
      <c r="D35" s="708" t="s">
        <v>627</v>
      </c>
      <c r="E35" s="251"/>
      <c r="F35" s="252"/>
      <c r="G35" s="253"/>
      <c r="H35" s="252"/>
      <c r="I35" s="254"/>
      <c r="J35" s="255"/>
      <c r="K35" s="251"/>
      <c r="L35" s="252"/>
      <c r="M35" s="253"/>
      <c r="N35" s="252"/>
      <c r="O35" s="254"/>
      <c r="P35" s="255"/>
      <c r="Q35" s="251"/>
      <c r="R35" s="252"/>
      <c r="S35" s="253"/>
      <c r="T35" s="252"/>
      <c r="U35" s="254"/>
      <c r="V35" s="255"/>
      <c r="W35" s="120"/>
      <c r="X35" s="121"/>
      <c r="Y35" s="122">
        <v>1</v>
      </c>
      <c r="Z35" s="121">
        <v>14</v>
      </c>
      <c r="AA35" s="122">
        <v>1</v>
      </c>
      <c r="AB35" s="123" t="s">
        <v>71</v>
      </c>
      <c r="AC35" s="251"/>
      <c r="AD35" s="252"/>
      <c r="AE35" s="253"/>
      <c r="AF35" s="252"/>
      <c r="AG35" s="254"/>
      <c r="AH35" s="255"/>
      <c r="AI35" s="251"/>
      <c r="AJ35" s="252"/>
      <c r="AK35" s="253"/>
      <c r="AL35" s="252"/>
      <c r="AM35" s="254"/>
      <c r="AN35" s="255"/>
      <c r="AO35" s="251"/>
      <c r="AP35" s="252"/>
      <c r="AQ35" s="253"/>
      <c r="AR35" s="252"/>
      <c r="AS35" s="254"/>
      <c r="AT35" s="255"/>
      <c r="AU35" s="251"/>
      <c r="AV35" s="252"/>
      <c r="AW35" s="253"/>
      <c r="AX35" s="252"/>
      <c r="AY35" s="254"/>
      <c r="AZ35" s="255"/>
      <c r="BA35" s="22"/>
      <c r="BB35" s="16"/>
      <c r="BC35" s="23">
        <v>1</v>
      </c>
      <c r="BD35" s="16">
        <v>14</v>
      </c>
      <c r="BE35" s="23">
        <v>1</v>
      </c>
      <c r="BF35" s="24">
        <v>1</v>
      </c>
      <c r="BG35" s="26" t="s">
        <v>334</v>
      </c>
      <c r="BH35" s="26" t="s">
        <v>380</v>
      </c>
    </row>
    <row r="36" spans="1:60" ht="15" customHeight="1" x14ac:dyDescent="0.25">
      <c r="A36" s="250"/>
      <c r="B36" s="706" t="s">
        <v>405</v>
      </c>
      <c r="C36" s="117" t="s">
        <v>48</v>
      </c>
      <c r="D36" s="708" t="s">
        <v>628</v>
      </c>
      <c r="E36" s="251"/>
      <c r="F36" s="252"/>
      <c r="G36" s="253"/>
      <c r="H36" s="252"/>
      <c r="I36" s="254"/>
      <c r="J36" s="255"/>
      <c r="K36" s="251"/>
      <c r="L36" s="252"/>
      <c r="M36" s="253"/>
      <c r="N36" s="252"/>
      <c r="O36" s="254"/>
      <c r="P36" s="255"/>
      <c r="Q36" s="251"/>
      <c r="R36" s="252"/>
      <c r="S36" s="253"/>
      <c r="T36" s="252"/>
      <c r="U36" s="254"/>
      <c r="V36" s="255"/>
      <c r="W36" s="251"/>
      <c r="X36" s="252"/>
      <c r="Y36" s="253"/>
      <c r="Z36" s="252"/>
      <c r="AA36" s="254"/>
      <c r="AB36" s="255"/>
      <c r="AC36" s="120"/>
      <c r="AD36" s="121"/>
      <c r="AE36" s="122"/>
      <c r="AF36" s="121"/>
      <c r="AG36" s="502"/>
      <c r="AH36" s="123"/>
      <c r="AI36" s="251"/>
      <c r="AJ36" s="252"/>
      <c r="AK36" s="253"/>
      <c r="AL36" s="252"/>
      <c r="AM36" s="254"/>
      <c r="AN36" s="255"/>
      <c r="AO36" s="704"/>
      <c r="AP36" s="705"/>
      <c r="AQ36" s="253">
        <v>1</v>
      </c>
      <c r="AR36" s="252">
        <v>14</v>
      </c>
      <c r="AS36" s="254">
        <v>1</v>
      </c>
      <c r="AT36" s="255" t="s">
        <v>71</v>
      </c>
      <c r="AU36" s="704"/>
      <c r="AV36" s="252"/>
      <c r="AW36" s="253"/>
      <c r="AX36" s="252"/>
      <c r="AY36" s="254"/>
      <c r="AZ36" s="255"/>
      <c r="BA36" s="22"/>
      <c r="BB36" s="16"/>
      <c r="BC36" s="23">
        <v>1</v>
      </c>
      <c r="BD36" s="16">
        <v>14</v>
      </c>
      <c r="BE36" s="23">
        <v>1</v>
      </c>
      <c r="BF36" s="24">
        <v>1</v>
      </c>
      <c r="BG36" s="26" t="s">
        <v>334</v>
      </c>
      <c r="BH36" s="26" t="s">
        <v>380</v>
      </c>
    </row>
    <row r="37" spans="1:60" s="27" customFormat="1" ht="15.75" customHeight="1" x14ac:dyDescent="0.2">
      <c r="A37" s="383"/>
      <c r="B37" s="692" t="s">
        <v>465</v>
      </c>
      <c r="C37" s="29" t="s">
        <v>48</v>
      </c>
      <c r="D37" s="693" t="s">
        <v>470</v>
      </c>
      <c r="E37" s="251"/>
      <c r="F37" s="252" t="str">
        <f t="shared" ref="F37" si="26">IF(E37*15=0,"",E37*15)</f>
        <v/>
      </c>
      <c r="G37" s="253"/>
      <c r="H37" s="252" t="str">
        <f t="shared" ref="H37" si="27">IF(G37*15=0,"",G37*15)</f>
        <v/>
      </c>
      <c r="I37" s="254"/>
      <c r="J37" s="255"/>
      <c r="K37" s="251"/>
      <c r="L37" s="252" t="str">
        <f t="shared" ref="L37" si="28">IF(K37*15=0,"",K37*15)</f>
        <v/>
      </c>
      <c r="M37" s="253"/>
      <c r="N37" s="252" t="str">
        <f t="shared" ref="N37" si="29">IF(M37*15=0,"",M37*15)</f>
        <v/>
      </c>
      <c r="O37" s="254"/>
      <c r="P37" s="255"/>
      <c r="Q37" s="251"/>
      <c r="R37" s="252" t="str">
        <f t="shared" ref="R37" si="30">IF(Q37*15=0,"",Q37*15)</f>
        <v/>
      </c>
      <c r="S37" s="253"/>
      <c r="T37" s="252" t="str">
        <f t="shared" ref="T37" si="31">IF(S37*15=0,"",S37*15)</f>
        <v/>
      </c>
      <c r="U37" s="254"/>
      <c r="V37" s="255"/>
      <c r="W37" s="251"/>
      <c r="X37" s="252" t="str">
        <f t="shared" ref="X37" si="32">IF(W37*15=0,"",W37*15)</f>
        <v/>
      </c>
      <c r="Y37" s="253"/>
      <c r="Z37" s="252" t="str">
        <f t="shared" ref="Z37" si="33">IF(Y37*15=0,"",Y37*15)</f>
        <v/>
      </c>
      <c r="AA37" s="254"/>
      <c r="AB37" s="255"/>
      <c r="AC37" s="251"/>
      <c r="AD37" s="252" t="str">
        <f t="shared" ref="AD37" si="34">IF(AC37*15=0,"",AC37*15)</f>
        <v/>
      </c>
      <c r="AE37" s="253"/>
      <c r="AF37" s="252" t="str">
        <f t="shared" ref="AF37" si="35">IF(AE37*15=0,"",AE37*15)</f>
        <v/>
      </c>
      <c r="AG37" s="254"/>
      <c r="AH37" s="255"/>
      <c r="AI37" s="251"/>
      <c r="AJ37" s="252" t="str">
        <f t="shared" ref="AJ37" si="36">IF(AI37*15=0,"",AI37*15)</f>
        <v/>
      </c>
      <c r="AK37" s="253"/>
      <c r="AL37" s="252" t="str">
        <f t="shared" ref="AL37" si="37">IF(AK37*15=0,"",AK37*15)</f>
        <v/>
      </c>
      <c r="AM37" s="254"/>
      <c r="AN37" s="255"/>
      <c r="AO37" s="251"/>
      <c r="AP37" s="252" t="str">
        <f t="shared" ref="AP37" si="38">IF(AO37*15=0,"",AO37*15)</f>
        <v/>
      </c>
      <c r="AQ37" s="253">
        <v>1</v>
      </c>
      <c r="AR37" s="252">
        <v>14</v>
      </c>
      <c r="AS37" s="254">
        <v>1</v>
      </c>
      <c r="AT37" s="255" t="s">
        <v>88</v>
      </c>
      <c r="AU37" s="251"/>
      <c r="AV37" s="252" t="str">
        <f t="shared" ref="AV37" si="39">IF(AU37*15=0,"",AU37*15)</f>
        <v/>
      </c>
      <c r="AW37" s="253"/>
      <c r="AX37" s="252"/>
      <c r="AY37" s="254"/>
      <c r="AZ37" s="255"/>
      <c r="BA37" s="22" t="str">
        <f t="shared" ref="BA37" si="40">IF(E37+K37+Q37+W37+AC37+AI37+AO37+AU37=0,"",E37+K37+Q37+W37+AC37+AI37+AO37+AU37)</f>
        <v/>
      </c>
      <c r="BB37" s="16" t="str">
        <f t="shared" ref="BB37" si="41">IF((E37+K37+Q37+W37+AC37+AI37+AO37+AU37)*14=0,"",(E37+K37+Q37+W37+AC37+AI37+AO37+AU37)*14)</f>
        <v/>
      </c>
      <c r="BC37" s="23">
        <f t="shared" ref="BC37" si="42">IF(G37+M37+S37+Y37+AE37+AK37+AQ37+AW37=0,"",G37+M37+S37+Y37+AE37+AK37+AQ37+AW37)</f>
        <v>1</v>
      </c>
      <c r="BD37" s="16">
        <f t="shared" ref="BD37" si="43">IF((M37+G37+S37+Y37+AE37+AK37+AQ37+AW37)*14=0,"",(M37+G37+S37+Y37+AE37+AK37+AQ37+AW37)*14)</f>
        <v>14</v>
      </c>
      <c r="BE37" s="23">
        <v>1</v>
      </c>
      <c r="BF37" s="24">
        <f t="shared" ref="BF37" si="44">IF(E37+G37+M37+K37+Q37+S37+W37+Y37+AC37+AE37+AI37+AK37+AO37+AQ37+AU37+AW37=0,"",E37+G37+M37+K37+Q37+S37+W37+Y37+AC37+AE37+AI37+AK37+AO37+AQ37+AU37+AW37)</f>
        <v>1</v>
      </c>
      <c r="BG37" s="26" t="s">
        <v>334</v>
      </c>
      <c r="BH37" s="26" t="s">
        <v>379</v>
      </c>
    </row>
    <row r="38" spans="1:60" s="27" customFormat="1" ht="15.75" customHeight="1" x14ac:dyDescent="0.2">
      <c r="A38" s="379"/>
      <c r="B38" s="703" t="s">
        <v>224</v>
      </c>
      <c r="C38" s="29" t="s">
        <v>15</v>
      </c>
      <c r="D38" s="694" t="s">
        <v>225</v>
      </c>
      <c r="E38" s="64"/>
      <c r="F38" s="65" t="str">
        <f t="shared" si="18"/>
        <v/>
      </c>
      <c r="G38" s="64"/>
      <c r="H38" s="65" t="str">
        <f t="shared" si="19"/>
        <v/>
      </c>
      <c r="I38" s="64"/>
      <c r="J38" s="66"/>
      <c r="K38" s="64"/>
      <c r="L38" s="16">
        <v>4</v>
      </c>
      <c r="M38" s="15">
        <v>2</v>
      </c>
      <c r="N38" s="16">
        <v>24</v>
      </c>
      <c r="O38" s="15">
        <v>3</v>
      </c>
      <c r="P38" s="21" t="s">
        <v>71</v>
      </c>
      <c r="Q38" s="64"/>
      <c r="R38" s="65" t="str">
        <f t="shared" si="2"/>
        <v/>
      </c>
      <c r="S38" s="64"/>
      <c r="T38" s="65" t="str">
        <f t="shared" si="3"/>
        <v/>
      </c>
      <c r="U38" s="64"/>
      <c r="V38" s="66"/>
      <c r="W38" s="64"/>
      <c r="X38" s="65" t="str">
        <f t="shared" si="4"/>
        <v/>
      </c>
      <c r="Y38" s="64"/>
      <c r="Z38" s="65" t="str">
        <f t="shared" si="5"/>
        <v/>
      </c>
      <c r="AA38" s="64"/>
      <c r="AB38" s="66"/>
      <c r="AC38" s="64"/>
      <c r="AD38" s="65" t="str">
        <f t="shared" si="6"/>
        <v/>
      </c>
      <c r="AE38" s="64"/>
      <c r="AF38" s="65" t="str">
        <f t="shared" si="7"/>
        <v/>
      </c>
      <c r="AG38" s="64"/>
      <c r="AH38" s="66"/>
      <c r="AI38" s="64"/>
      <c r="AJ38" s="65" t="str">
        <f t="shared" si="8"/>
        <v/>
      </c>
      <c r="AK38" s="64"/>
      <c r="AL38" s="65" t="str">
        <f t="shared" si="9"/>
        <v/>
      </c>
      <c r="AM38" s="64"/>
      <c r="AN38" s="66"/>
      <c r="AO38" s="15"/>
      <c r="AP38" s="16" t="str">
        <f t="shared" si="10"/>
        <v/>
      </c>
      <c r="AQ38" s="15"/>
      <c r="AR38" s="16" t="str">
        <f t="shared" si="11"/>
        <v/>
      </c>
      <c r="AS38" s="15"/>
      <c r="AT38" s="21"/>
      <c r="AU38" s="15"/>
      <c r="AV38" s="16" t="str">
        <f t="shared" si="12"/>
        <v/>
      </c>
      <c r="AW38" s="15"/>
      <c r="AX38" s="16" t="str">
        <f t="shared" si="13"/>
        <v/>
      </c>
      <c r="AY38" s="15"/>
      <c r="AZ38" s="17"/>
      <c r="BA38" s="22" t="str">
        <f t="shared" si="14"/>
        <v/>
      </c>
      <c r="BB38" s="16" t="str">
        <f t="shared" si="21"/>
        <v/>
      </c>
      <c r="BC38" s="23">
        <f t="shared" si="17"/>
        <v>2</v>
      </c>
      <c r="BD38" s="16">
        <f t="shared" si="22"/>
        <v>28</v>
      </c>
      <c r="BE38" s="23">
        <f t="shared" si="15"/>
        <v>3</v>
      </c>
      <c r="BF38" s="24">
        <f t="shared" si="16"/>
        <v>2</v>
      </c>
      <c r="BG38" s="26" t="s">
        <v>333</v>
      </c>
      <c r="BH38" s="26" t="s">
        <v>383</v>
      </c>
    </row>
    <row r="39" spans="1:60" s="1" customFormat="1" ht="15.75" customHeight="1" x14ac:dyDescent="0.2">
      <c r="A39" s="274"/>
      <c r="B39" s="703" t="s">
        <v>226</v>
      </c>
      <c r="C39" s="29" t="s">
        <v>15</v>
      </c>
      <c r="D39" s="694" t="s">
        <v>227</v>
      </c>
      <c r="E39" s="15"/>
      <c r="F39" s="16" t="str">
        <f t="shared" si="18"/>
        <v/>
      </c>
      <c r="G39" s="15"/>
      <c r="H39" s="16" t="str">
        <f t="shared" si="19"/>
        <v/>
      </c>
      <c r="I39" s="15"/>
      <c r="J39" s="21"/>
      <c r="K39" s="15"/>
      <c r="L39" s="16" t="str">
        <f t="shared" ref="L39:L42" si="45">IF(K39*15=0,"",K39*15)</f>
        <v/>
      </c>
      <c r="M39" s="15"/>
      <c r="N39" s="16" t="str">
        <f t="shared" ref="N39:N42" si="46">IF(M39*15=0,"",M39*15)</f>
        <v/>
      </c>
      <c r="O39" s="15"/>
      <c r="P39" s="21"/>
      <c r="Q39" s="15"/>
      <c r="R39" s="16" t="str">
        <f t="shared" si="2"/>
        <v/>
      </c>
      <c r="S39" s="15"/>
      <c r="T39" s="16" t="str">
        <f t="shared" si="3"/>
        <v/>
      </c>
      <c r="U39" s="15"/>
      <c r="V39" s="21"/>
      <c r="W39" s="15"/>
      <c r="X39" s="16" t="str">
        <f t="shared" si="4"/>
        <v/>
      </c>
      <c r="Y39" s="15">
        <v>1</v>
      </c>
      <c r="Z39" s="16">
        <v>14</v>
      </c>
      <c r="AA39" s="15">
        <v>3</v>
      </c>
      <c r="AB39" s="21" t="s">
        <v>71</v>
      </c>
      <c r="AC39" s="15"/>
      <c r="AD39" s="16" t="str">
        <f t="shared" si="6"/>
        <v/>
      </c>
      <c r="AE39" s="15"/>
      <c r="AF39" s="16" t="str">
        <f t="shared" si="7"/>
        <v/>
      </c>
      <c r="AG39" s="15"/>
      <c r="AH39" s="21"/>
      <c r="AI39" s="15"/>
      <c r="AJ39" s="16" t="str">
        <f t="shared" si="8"/>
        <v/>
      </c>
      <c r="AK39" s="15"/>
      <c r="AL39" s="16" t="str">
        <f t="shared" si="9"/>
        <v/>
      </c>
      <c r="AM39" s="15"/>
      <c r="AN39" s="21"/>
      <c r="AO39" s="15"/>
      <c r="AP39" s="16" t="str">
        <f t="shared" si="10"/>
        <v/>
      </c>
      <c r="AQ39" s="15"/>
      <c r="AR39" s="16" t="str">
        <f t="shared" si="11"/>
        <v/>
      </c>
      <c r="AS39" s="15"/>
      <c r="AT39" s="21"/>
      <c r="AU39" s="15"/>
      <c r="AV39" s="16" t="str">
        <f t="shared" si="12"/>
        <v/>
      </c>
      <c r="AW39" s="15"/>
      <c r="AX39" s="16" t="str">
        <f t="shared" si="13"/>
        <v/>
      </c>
      <c r="AY39" s="15"/>
      <c r="AZ39" s="17"/>
      <c r="BA39" s="22" t="str">
        <f t="shared" si="14"/>
        <v/>
      </c>
      <c r="BB39" s="16" t="str">
        <f t="shared" si="21"/>
        <v/>
      </c>
      <c r="BC39" s="23">
        <f t="shared" si="17"/>
        <v>1</v>
      </c>
      <c r="BD39" s="16">
        <f t="shared" si="22"/>
        <v>14</v>
      </c>
      <c r="BE39" s="23">
        <f t="shared" si="15"/>
        <v>3</v>
      </c>
      <c r="BF39" s="24">
        <f t="shared" si="16"/>
        <v>1</v>
      </c>
      <c r="BG39" s="26" t="s">
        <v>333</v>
      </c>
      <c r="BH39" s="26" t="s">
        <v>383</v>
      </c>
    </row>
    <row r="40" spans="1:60" s="1" customFormat="1" ht="15.75" customHeight="1" x14ac:dyDescent="0.2">
      <c r="A40" s="274"/>
      <c r="B40" s="703" t="s">
        <v>753</v>
      </c>
      <c r="C40" s="29" t="s">
        <v>15</v>
      </c>
      <c r="D40" s="694" t="s">
        <v>755</v>
      </c>
      <c r="E40" s="15"/>
      <c r="F40" s="16" t="str">
        <f t="shared" si="18"/>
        <v/>
      </c>
      <c r="G40" s="15"/>
      <c r="H40" s="16" t="str">
        <f t="shared" si="19"/>
        <v/>
      </c>
      <c r="I40" s="15"/>
      <c r="J40" s="21"/>
      <c r="K40" s="15"/>
      <c r="L40" s="16" t="str">
        <f t="shared" si="45"/>
        <v/>
      </c>
      <c r="M40" s="15"/>
      <c r="N40" s="16" t="str">
        <f t="shared" si="46"/>
        <v/>
      </c>
      <c r="O40" s="15"/>
      <c r="P40" s="21"/>
      <c r="Q40" s="15"/>
      <c r="R40" s="16" t="str">
        <f t="shared" si="2"/>
        <v/>
      </c>
      <c r="S40" s="15"/>
      <c r="T40" s="16" t="str">
        <f t="shared" si="3"/>
        <v/>
      </c>
      <c r="U40" s="15"/>
      <c r="V40" s="21"/>
      <c r="W40" s="15"/>
      <c r="X40" s="16" t="str">
        <f t="shared" si="4"/>
        <v/>
      </c>
      <c r="Y40" s="15"/>
      <c r="Z40" s="16" t="str">
        <f t="shared" si="5"/>
        <v/>
      </c>
      <c r="AA40" s="15"/>
      <c r="AB40" s="21"/>
      <c r="AC40" s="15"/>
      <c r="AD40" s="16" t="str">
        <f t="shared" si="6"/>
        <v/>
      </c>
      <c r="AE40" s="15">
        <v>1</v>
      </c>
      <c r="AF40" s="16">
        <v>14</v>
      </c>
      <c r="AG40" s="15">
        <v>3</v>
      </c>
      <c r="AH40" s="21" t="s">
        <v>71</v>
      </c>
      <c r="AI40" s="15"/>
      <c r="AJ40" s="16" t="str">
        <f t="shared" si="8"/>
        <v/>
      </c>
      <c r="AK40" s="15"/>
      <c r="AL40" s="16" t="str">
        <f t="shared" si="9"/>
        <v/>
      </c>
      <c r="AM40" s="15"/>
      <c r="AN40" s="21"/>
      <c r="AO40" s="15"/>
      <c r="AP40" s="16" t="str">
        <f t="shared" si="10"/>
        <v/>
      </c>
      <c r="AQ40" s="15"/>
      <c r="AR40" s="16" t="str">
        <f t="shared" si="11"/>
        <v/>
      </c>
      <c r="AS40" s="15"/>
      <c r="AT40" s="21"/>
      <c r="AU40" s="15"/>
      <c r="AV40" s="16" t="str">
        <f t="shared" si="12"/>
        <v/>
      </c>
      <c r="AW40" s="15"/>
      <c r="AX40" s="16" t="str">
        <f t="shared" si="13"/>
        <v/>
      </c>
      <c r="AY40" s="15"/>
      <c r="AZ40" s="17"/>
      <c r="BA40" s="22" t="str">
        <f t="shared" si="14"/>
        <v/>
      </c>
      <c r="BB40" s="16" t="str">
        <f t="shared" si="21"/>
        <v/>
      </c>
      <c r="BC40" s="23">
        <f t="shared" si="17"/>
        <v>1</v>
      </c>
      <c r="BD40" s="16">
        <f t="shared" si="22"/>
        <v>14</v>
      </c>
      <c r="BE40" s="23">
        <f t="shared" si="15"/>
        <v>3</v>
      </c>
      <c r="BF40" s="24">
        <f t="shared" si="16"/>
        <v>1</v>
      </c>
      <c r="BG40" s="26" t="s">
        <v>333</v>
      </c>
      <c r="BH40" s="26" t="s">
        <v>383</v>
      </c>
    </row>
    <row r="41" spans="1:60" s="1" customFormat="1" ht="15.75" customHeight="1" x14ac:dyDescent="0.2">
      <c r="A41" s="274"/>
      <c r="B41" s="703" t="s">
        <v>756</v>
      </c>
      <c r="C41" s="29" t="s">
        <v>15</v>
      </c>
      <c r="D41" s="694" t="s">
        <v>757</v>
      </c>
      <c r="E41" s="15"/>
      <c r="F41" s="16" t="str">
        <f t="shared" si="18"/>
        <v/>
      </c>
      <c r="G41" s="15"/>
      <c r="H41" s="16" t="str">
        <f t="shared" si="19"/>
        <v/>
      </c>
      <c r="I41" s="15"/>
      <c r="J41" s="21"/>
      <c r="K41" s="15"/>
      <c r="L41" s="16" t="str">
        <f t="shared" si="45"/>
        <v/>
      </c>
      <c r="M41" s="15"/>
      <c r="N41" s="16" t="str">
        <f t="shared" si="46"/>
        <v/>
      </c>
      <c r="O41" s="15"/>
      <c r="P41" s="21"/>
      <c r="Q41" s="15"/>
      <c r="R41" s="16" t="str">
        <f t="shared" si="2"/>
        <v/>
      </c>
      <c r="S41" s="15"/>
      <c r="T41" s="16" t="str">
        <f t="shared" si="3"/>
        <v/>
      </c>
      <c r="U41" s="15"/>
      <c r="V41" s="21"/>
      <c r="W41" s="15"/>
      <c r="X41" s="16" t="str">
        <f t="shared" si="4"/>
        <v/>
      </c>
      <c r="Y41" s="15"/>
      <c r="Z41" s="16" t="str">
        <f t="shared" si="5"/>
        <v/>
      </c>
      <c r="AA41" s="15"/>
      <c r="AB41" s="21"/>
      <c r="AC41" s="15"/>
      <c r="AD41" s="16" t="str">
        <f t="shared" si="6"/>
        <v/>
      </c>
      <c r="AE41" s="15"/>
      <c r="AF41" s="16" t="str">
        <f t="shared" si="7"/>
        <v/>
      </c>
      <c r="AG41" s="15"/>
      <c r="AH41" s="21"/>
      <c r="AI41" s="15"/>
      <c r="AJ41" s="16" t="str">
        <f t="shared" si="8"/>
        <v/>
      </c>
      <c r="AK41" s="15">
        <v>1</v>
      </c>
      <c r="AL41" s="16">
        <v>14</v>
      </c>
      <c r="AM41" s="15">
        <v>2</v>
      </c>
      <c r="AN41" s="21" t="s">
        <v>71</v>
      </c>
      <c r="AO41" s="15"/>
      <c r="AP41" s="16" t="str">
        <f t="shared" si="10"/>
        <v/>
      </c>
      <c r="AQ41" s="15"/>
      <c r="AR41" s="16" t="str">
        <f t="shared" si="11"/>
        <v/>
      </c>
      <c r="AS41" s="15"/>
      <c r="AT41" s="21"/>
      <c r="AU41" s="15"/>
      <c r="AV41" s="16" t="str">
        <f t="shared" si="12"/>
        <v/>
      </c>
      <c r="AW41" s="15"/>
      <c r="AX41" s="16" t="str">
        <f t="shared" si="13"/>
        <v/>
      </c>
      <c r="AY41" s="15"/>
      <c r="AZ41" s="17"/>
      <c r="BA41" s="22" t="str">
        <f t="shared" si="14"/>
        <v/>
      </c>
      <c r="BB41" s="16" t="str">
        <f t="shared" si="21"/>
        <v/>
      </c>
      <c r="BC41" s="23">
        <f t="shared" si="17"/>
        <v>1</v>
      </c>
      <c r="BD41" s="16">
        <f t="shared" si="22"/>
        <v>14</v>
      </c>
      <c r="BE41" s="23">
        <f t="shared" si="15"/>
        <v>2</v>
      </c>
      <c r="BF41" s="24">
        <f t="shared" si="16"/>
        <v>1</v>
      </c>
      <c r="BG41" s="26" t="s">
        <v>333</v>
      </c>
      <c r="BH41" s="26" t="s">
        <v>383</v>
      </c>
    </row>
    <row r="42" spans="1:60" s="1" customFormat="1" ht="15.75" customHeight="1" x14ac:dyDescent="0.2">
      <c r="A42" s="274"/>
      <c r="B42" s="703" t="s">
        <v>758</v>
      </c>
      <c r="C42" s="29" t="s">
        <v>15</v>
      </c>
      <c r="D42" s="694" t="s">
        <v>759</v>
      </c>
      <c r="E42" s="15"/>
      <c r="F42" s="16" t="str">
        <f t="shared" si="18"/>
        <v/>
      </c>
      <c r="G42" s="15"/>
      <c r="H42" s="16" t="str">
        <f t="shared" si="19"/>
        <v/>
      </c>
      <c r="I42" s="15"/>
      <c r="J42" s="21"/>
      <c r="K42" s="15"/>
      <c r="L42" s="16" t="str">
        <f t="shared" si="45"/>
        <v/>
      </c>
      <c r="M42" s="15"/>
      <c r="N42" s="16" t="str">
        <f t="shared" si="46"/>
        <v/>
      </c>
      <c r="O42" s="15"/>
      <c r="P42" s="21"/>
      <c r="Q42" s="15"/>
      <c r="R42" s="16" t="str">
        <f t="shared" si="2"/>
        <v/>
      </c>
      <c r="S42" s="15"/>
      <c r="T42" s="16" t="str">
        <f t="shared" si="3"/>
        <v/>
      </c>
      <c r="U42" s="15"/>
      <c r="V42" s="21"/>
      <c r="W42" s="15"/>
      <c r="X42" s="16" t="str">
        <f t="shared" si="4"/>
        <v/>
      </c>
      <c r="Y42" s="15"/>
      <c r="Z42" s="16" t="str">
        <f t="shared" si="5"/>
        <v/>
      </c>
      <c r="AA42" s="15"/>
      <c r="AB42" s="21"/>
      <c r="AC42" s="15"/>
      <c r="AD42" s="16" t="str">
        <f t="shared" si="6"/>
        <v/>
      </c>
      <c r="AE42" s="15"/>
      <c r="AF42" s="16" t="str">
        <f t="shared" si="7"/>
        <v/>
      </c>
      <c r="AG42" s="15"/>
      <c r="AH42" s="21"/>
      <c r="AI42" s="15"/>
      <c r="AJ42" s="16" t="str">
        <f t="shared" si="8"/>
        <v/>
      </c>
      <c r="AK42" s="15"/>
      <c r="AL42" s="16" t="str">
        <f t="shared" si="9"/>
        <v/>
      </c>
      <c r="AM42" s="15"/>
      <c r="AN42" s="21"/>
      <c r="AO42" s="15"/>
      <c r="AP42" s="16" t="str">
        <f t="shared" si="10"/>
        <v/>
      </c>
      <c r="AQ42" s="15"/>
      <c r="AR42" s="16" t="str">
        <f t="shared" si="11"/>
        <v/>
      </c>
      <c r="AS42" s="15"/>
      <c r="AT42" s="21"/>
      <c r="AU42" s="15"/>
      <c r="AV42" s="16" t="str">
        <f t="shared" si="12"/>
        <v/>
      </c>
      <c r="AW42" s="15">
        <v>1</v>
      </c>
      <c r="AX42" s="16">
        <v>10</v>
      </c>
      <c r="AY42" s="15">
        <v>2</v>
      </c>
      <c r="AZ42" s="17" t="s">
        <v>71</v>
      </c>
      <c r="BA42" s="22" t="str">
        <f t="shared" si="14"/>
        <v/>
      </c>
      <c r="BB42" s="16" t="str">
        <f t="shared" si="21"/>
        <v/>
      </c>
      <c r="BC42" s="23">
        <f t="shared" si="17"/>
        <v>1</v>
      </c>
      <c r="BD42" s="16">
        <v>10</v>
      </c>
      <c r="BE42" s="23">
        <f t="shared" si="15"/>
        <v>2</v>
      </c>
      <c r="BF42" s="24">
        <f t="shared" si="16"/>
        <v>1</v>
      </c>
      <c r="BG42" s="26" t="s">
        <v>333</v>
      </c>
      <c r="BH42" s="26" t="s">
        <v>383</v>
      </c>
    </row>
    <row r="43" spans="1:60" s="235" customFormat="1" ht="15.75" customHeight="1" thickBot="1" x14ac:dyDescent="0.3">
      <c r="B43" s="275"/>
      <c r="C43" s="78"/>
      <c r="D43" s="276" t="s">
        <v>54</v>
      </c>
      <c r="E43" s="277">
        <f>SUM(E12:E42)</f>
        <v>7</v>
      </c>
      <c r="F43" s="277">
        <f>SUM(F12:F42)</f>
        <v>74</v>
      </c>
      <c r="G43" s="277">
        <f>SUM(G12:G42)</f>
        <v>3</v>
      </c>
      <c r="H43" s="277">
        <f>SUM(H12:H42)</f>
        <v>26</v>
      </c>
      <c r="I43" s="277">
        <f>SUM(I12:I42)</f>
        <v>6</v>
      </c>
      <c r="J43" s="278" t="s">
        <v>17</v>
      </c>
      <c r="K43" s="277">
        <f>SUM(K12:K42)</f>
        <v>4</v>
      </c>
      <c r="L43" s="277">
        <f>SUM(L12:L42)</f>
        <v>60</v>
      </c>
      <c r="M43" s="277">
        <f>SUM(M12:M42)</f>
        <v>4</v>
      </c>
      <c r="N43" s="277">
        <f>SUM(N12:N42)</f>
        <v>52</v>
      </c>
      <c r="O43" s="277">
        <f>SUM(O12:O42)</f>
        <v>10</v>
      </c>
      <c r="P43" s="278" t="s">
        <v>17</v>
      </c>
      <c r="Q43" s="277">
        <f>SUM(Q12:Q42)</f>
        <v>2</v>
      </c>
      <c r="R43" s="277">
        <f>SUM(R12:R42)</f>
        <v>28</v>
      </c>
      <c r="S43" s="277">
        <f>SUM(S12:S42)</f>
        <v>1</v>
      </c>
      <c r="T43" s="277">
        <f>SUM(T12:T42)</f>
        <v>14</v>
      </c>
      <c r="U43" s="277">
        <f>SUM(U12:U42)</f>
        <v>5</v>
      </c>
      <c r="V43" s="278" t="s">
        <v>17</v>
      </c>
      <c r="W43" s="277">
        <f>SUM(W12:W42)</f>
        <v>1</v>
      </c>
      <c r="X43" s="277">
        <f>SUM(X12:X42)</f>
        <v>14</v>
      </c>
      <c r="Y43" s="277">
        <f>SUM(Y12:Y42)</f>
        <v>4</v>
      </c>
      <c r="Z43" s="277">
        <f>SUM(Z12:Z42)</f>
        <v>56</v>
      </c>
      <c r="AA43" s="277">
        <f>SUM(AA12:AA42)</f>
        <v>7</v>
      </c>
      <c r="AB43" s="278" t="s">
        <v>17</v>
      </c>
      <c r="AC43" s="277">
        <f>SUM(AC12:AC42)</f>
        <v>2</v>
      </c>
      <c r="AD43" s="277">
        <f>SUM(AD12:AD42)</f>
        <v>28</v>
      </c>
      <c r="AE43" s="277">
        <f>SUM(AE12:AE42)</f>
        <v>3</v>
      </c>
      <c r="AF43" s="277">
        <f>SUM(AF12:AF42)</f>
        <v>42</v>
      </c>
      <c r="AG43" s="279">
        <f>SUM(AG12:AG42)</f>
        <v>7</v>
      </c>
      <c r="AH43" s="278" t="s">
        <v>17</v>
      </c>
      <c r="AI43" s="277">
        <f>SUM(AI12:AI42)</f>
        <v>3</v>
      </c>
      <c r="AJ43" s="277">
        <f>SUM(AJ12:AJ42)</f>
        <v>42</v>
      </c>
      <c r="AK43" s="277">
        <f>SUM(AK12:AK42)</f>
        <v>7</v>
      </c>
      <c r="AL43" s="277">
        <f>SUM(AL12:AL42)</f>
        <v>98</v>
      </c>
      <c r="AM43" s="277">
        <f>SUM(AM12:AM42)</f>
        <v>12</v>
      </c>
      <c r="AN43" s="278" t="s">
        <v>17</v>
      </c>
      <c r="AO43" s="277">
        <f>SUM(AO12:AO42)</f>
        <v>4</v>
      </c>
      <c r="AP43" s="277">
        <f>SUM(AP12:AP42)</f>
        <v>56</v>
      </c>
      <c r="AQ43" s="277">
        <f>SUM(AQ12:AQ42)</f>
        <v>8</v>
      </c>
      <c r="AR43" s="277">
        <f>SUM(AR12:AR42)</f>
        <v>112</v>
      </c>
      <c r="AS43" s="277">
        <f>SUM(AS12:AS42)</f>
        <v>12</v>
      </c>
      <c r="AT43" s="278" t="s">
        <v>17</v>
      </c>
      <c r="AU43" s="277">
        <f>SUM(AU12:AU42)</f>
        <v>3</v>
      </c>
      <c r="AV43" s="277">
        <f>SUM(AV12:AV42)</f>
        <v>30</v>
      </c>
      <c r="AW43" s="277">
        <f>SUM(AW12:AW42)</f>
        <v>8</v>
      </c>
      <c r="AX43" s="277">
        <f>SUM(AX12:AX42)</f>
        <v>80</v>
      </c>
      <c r="AY43" s="277">
        <f>SUM(AY12:AY42)</f>
        <v>11</v>
      </c>
      <c r="AZ43" s="278" t="s">
        <v>17</v>
      </c>
      <c r="BA43" s="277">
        <f t="shared" ref="BA43:BF43" si="47">SUM(BA12:BA42)</f>
        <v>26</v>
      </c>
      <c r="BB43" s="277">
        <f t="shared" si="47"/>
        <v>312</v>
      </c>
      <c r="BC43" s="277">
        <f t="shared" si="47"/>
        <v>38</v>
      </c>
      <c r="BD43" s="277">
        <f t="shared" si="47"/>
        <v>484</v>
      </c>
      <c r="BE43" s="279">
        <f t="shared" si="47"/>
        <v>70</v>
      </c>
      <c r="BF43" s="277">
        <f t="shared" si="47"/>
        <v>64</v>
      </c>
    </row>
    <row r="44" spans="1:60" s="235" customFormat="1" ht="15.75" customHeight="1" thickBot="1" x14ac:dyDescent="0.3">
      <c r="B44" s="280"/>
      <c r="C44" s="281"/>
      <c r="D44" s="238" t="s">
        <v>44</v>
      </c>
      <c r="E44" s="239">
        <f>E10+E43</f>
        <v>17</v>
      </c>
      <c r="F44" s="239">
        <f>F10+F43</f>
        <v>186</v>
      </c>
      <c r="G44" s="239">
        <f>G10+G43</f>
        <v>29</v>
      </c>
      <c r="H44" s="239">
        <f>H10+H43</f>
        <v>310</v>
      </c>
      <c r="I44" s="239">
        <f>I10+I43</f>
        <v>28</v>
      </c>
      <c r="J44" s="282" t="s">
        <v>17</v>
      </c>
      <c r="K44" s="239">
        <f>K10+K43</f>
        <v>11</v>
      </c>
      <c r="L44" s="239">
        <f>L10+L43</f>
        <v>166</v>
      </c>
      <c r="M44" s="239">
        <f>M10+M43</f>
        <v>19</v>
      </c>
      <c r="N44" s="239">
        <f>N10+N43</f>
        <v>262</v>
      </c>
      <c r="O44" s="239">
        <f>O10+O43</f>
        <v>31</v>
      </c>
      <c r="P44" s="282" t="s">
        <v>17</v>
      </c>
      <c r="Q44" s="239">
        <f>Q10+Q43</f>
        <v>11</v>
      </c>
      <c r="R44" s="239">
        <f>R10+R43</f>
        <v>158</v>
      </c>
      <c r="S44" s="239">
        <f>S10+S43</f>
        <v>15</v>
      </c>
      <c r="T44" s="239">
        <f>T10+T43</f>
        <v>206</v>
      </c>
      <c r="U44" s="239">
        <f>U10+U43</f>
        <v>28</v>
      </c>
      <c r="V44" s="282" t="s">
        <v>17</v>
      </c>
      <c r="W44" s="239">
        <f>W10+W43</f>
        <v>7</v>
      </c>
      <c r="X44" s="239">
        <f>X10+X43</f>
        <v>102</v>
      </c>
      <c r="Y44" s="239">
        <f>Y10+Y43</f>
        <v>22</v>
      </c>
      <c r="Z44" s="239">
        <f>Z10+Z43</f>
        <v>304</v>
      </c>
      <c r="AA44" s="239">
        <f>AA10+AA43</f>
        <v>32</v>
      </c>
      <c r="AB44" s="282" t="s">
        <v>17</v>
      </c>
      <c r="AC44" s="239">
        <f>AC10+AC43</f>
        <v>12</v>
      </c>
      <c r="AD44" s="239">
        <f>AD10+AD43</f>
        <v>164</v>
      </c>
      <c r="AE44" s="239">
        <f>AE10+AE43</f>
        <v>19</v>
      </c>
      <c r="AF44" s="283">
        <f>AF10+AF43</f>
        <v>276</v>
      </c>
      <c r="AG44" s="284">
        <f>AG10+AG43</f>
        <v>31</v>
      </c>
      <c r="AH44" s="238" t="s">
        <v>17</v>
      </c>
      <c r="AI44" s="239">
        <f>AI10+AI43</f>
        <v>10</v>
      </c>
      <c r="AJ44" s="239">
        <f>AJ10+AJ43</f>
        <v>144</v>
      </c>
      <c r="AK44" s="239">
        <f>AK10+AK43</f>
        <v>19</v>
      </c>
      <c r="AL44" s="239">
        <f>AL10+AL43</f>
        <v>268</v>
      </c>
      <c r="AM44" s="239">
        <f>AM10+AM43</f>
        <v>29</v>
      </c>
      <c r="AN44" s="282" t="s">
        <v>17</v>
      </c>
      <c r="AO44" s="239">
        <f>AO10+AO43</f>
        <v>6</v>
      </c>
      <c r="AP44" s="239">
        <f>AP10+AP43</f>
        <v>84</v>
      </c>
      <c r="AQ44" s="239">
        <f>AQ10+AQ43</f>
        <v>22</v>
      </c>
      <c r="AR44" s="239">
        <f>AR10+AR43</f>
        <v>314</v>
      </c>
      <c r="AS44" s="239">
        <f>AS10+AS43</f>
        <v>31</v>
      </c>
      <c r="AT44" s="282" t="s">
        <v>17</v>
      </c>
      <c r="AU44" s="239">
        <f>AU10+AU43</f>
        <v>8</v>
      </c>
      <c r="AV44" s="239">
        <f>AV10+AV43</f>
        <v>84</v>
      </c>
      <c r="AW44" s="239">
        <f>AW10+AW43</f>
        <v>20</v>
      </c>
      <c r="AX44" s="239">
        <f>AX10+AX43</f>
        <v>208</v>
      </c>
      <c r="AY44" s="239">
        <f>AY10+AY43</f>
        <v>30</v>
      </c>
      <c r="AZ44" s="282" t="s">
        <v>17</v>
      </c>
      <c r="BA44" s="285">
        <f t="shared" ref="BA44:BF44" si="48">BA10+BA43</f>
        <v>78</v>
      </c>
      <c r="BB44" s="285">
        <f t="shared" si="48"/>
        <v>1002</v>
      </c>
      <c r="BC44" s="285">
        <f t="shared" si="48"/>
        <v>162</v>
      </c>
      <c r="BD44" s="286">
        <f t="shared" si="48"/>
        <v>2084</v>
      </c>
      <c r="BE44" s="699">
        <f t="shared" si="48"/>
        <v>240</v>
      </c>
      <c r="BF44" s="287">
        <f t="shared" si="48"/>
        <v>238</v>
      </c>
    </row>
    <row r="45" spans="1:60" ht="18.75" customHeight="1" x14ac:dyDescent="0.25">
      <c r="B45" s="288"/>
      <c r="C45" s="289"/>
      <c r="D45" s="290" t="s">
        <v>16</v>
      </c>
      <c r="E45" s="878"/>
      <c r="F45" s="879"/>
      <c r="G45" s="879"/>
      <c r="H45" s="879"/>
      <c r="I45" s="879"/>
      <c r="J45" s="879"/>
      <c r="K45" s="879"/>
      <c r="L45" s="879"/>
      <c r="M45" s="879"/>
      <c r="N45" s="879"/>
      <c r="O45" s="879"/>
      <c r="P45" s="879"/>
      <c r="Q45" s="879"/>
      <c r="R45" s="879"/>
      <c r="S45" s="879"/>
      <c r="T45" s="879"/>
      <c r="U45" s="879"/>
      <c r="V45" s="879"/>
      <c r="W45" s="879"/>
      <c r="X45" s="879"/>
      <c r="Y45" s="879"/>
      <c r="Z45" s="879"/>
      <c r="AA45" s="879"/>
      <c r="AB45" s="879"/>
      <c r="AC45" s="878"/>
      <c r="AD45" s="879"/>
      <c r="AE45" s="879"/>
      <c r="AF45" s="879"/>
      <c r="AG45" s="879"/>
      <c r="AH45" s="879"/>
      <c r="AI45" s="879"/>
      <c r="AJ45" s="879"/>
      <c r="AK45" s="879"/>
      <c r="AL45" s="879"/>
      <c r="AM45" s="879"/>
      <c r="AN45" s="879"/>
      <c r="AO45" s="879"/>
      <c r="AP45" s="879"/>
      <c r="AQ45" s="879"/>
      <c r="AR45" s="879"/>
      <c r="AS45" s="879"/>
      <c r="AT45" s="879"/>
      <c r="AU45" s="879"/>
      <c r="AV45" s="879"/>
      <c r="AW45" s="879"/>
      <c r="AX45" s="879"/>
      <c r="AY45" s="879"/>
      <c r="AZ45" s="879"/>
      <c r="BA45" s="874"/>
      <c r="BB45" s="875"/>
      <c r="BC45" s="875"/>
      <c r="BD45" s="875"/>
      <c r="BE45" s="885"/>
      <c r="BF45" s="875"/>
      <c r="BG45" s="291"/>
      <c r="BH45" s="291"/>
    </row>
    <row r="46" spans="1:60" s="1" customFormat="1" ht="15.75" customHeight="1" x14ac:dyDescent="0.2">
      <c r="B46" s="12" t="s">
        <v>228</v>
      </c>
      <c r="C46" s="29" t="s">
        <v>15</v>
      </c>
      <c r="D46" s="14" t="s">
        <v>229</v>
      </c>
      <c r="E46" s="89"/>
      <c r="F46" s="16" t="str">
        <f>IF(E46*15=0,"",E46*15)</f>
        <v/>
      </c>
      <c r="G46" s="90"/>
      <c r="H46" s="16" t="str">
        <f>IF(G46*15=0,"",G46*15)</f>
        <v/>
      </c>
      <c r="I46" s="91" t="s">
        <v>17</v>
      </c>
      <c r="J46" s="92"/>
      <c r="K46" s="89"/>
      <c r="L46" s="16" t="str">
        <f>IF(K46*15=0,"",K46*15)</f>
        <v/>
      </c>
      <c r="M46" s="90"/>
      <c r="N46" s="16" t="str">
        <f>IF(M46*15=0,"",M46*15)</f>
        <v/>
      </c>
      <c r="O46" s="91" t="s">
        <v>17</v>
      </c>
      <c r="P46" s="92"/>
      <c r="Q46" s="89"/>
      <c r="R46" s="16" t="str">
        <f>IF(Q46*15=0,"",Q46*15)</f>
        <v/>
      </c>
      <c r="S46" s="90"/>
      <c r="T46" s="16" t="str">
        <f>IF(S46*15=0,"",S46*15)</f>
        <v/>
      </c>
      <c r="U46" s="91" t="s">
        <v>17</v>
      </c>
      <c r="V46" s="92"/>
      <c r="W46" s="89"/>
      <c r="X46" s="16" t="str">
        <f>IF(W46*15=0,"",W46*15)</f>
        <v/>
      </c>
      <c r="Y46" s="90"/>
      <c r="Z46" s="16" t="str">
        <f>IF(Y46*15=0,"",Y46*15)</f>
        <v/>
      </c>
      <c r="AA46" s="91" t="s">
        <v>17</v>
      </c>
      <c r="AB46" s="92"/>
      <c r="AC46" s="89"/>
      <c r="AD46" s="16" t="str">
        <f>IF(AC46*15=0,"",AC46*15)</f>
        <v/>
      </c>
      <c r="AE46" s="90"/>
      <c r="AF46" s="16" t="str">
        <f>IF(AE46*15=0,"",AE46*15)</f>
        <v/>
      </c>
      <c r="AG46" s="91" t="s">
        <v>17</v>
      </c>
      <c r="AH46" s="92"/>
      <c r="AI46" s="89"/>
      <c r="AJ46" s="16" t="str">
        <f>IF(AI46*15=0,"",AI46*15)</f>
        <v/>
      </c>
      <c r="AK46" s="90"/>
      <c r="AL46" s="16" t="str">
        <f>IF(AK46*15=0,"",AK46*15)</f>
        <v/>
      </c>
      <c r="AM46" s="91" t="s">
        <v>17</v>
      </c>
      <c r="AN46" s="92"/>
      <c r="AO46" s="89"/>
      <c r="AP46" s="16" t="str">
        <f>IF(AO46*15=0,"",AO46*15)</f>
        <v/>
      </c>
      <c r="AQ46" s="90"/>
      <c r="AR46" s="16" t="str">
        <f>IF(AQ46*15=0,"",AQ46*15)</f>
        <v/>
      </c>
      <c r="AS46" s="91" t="s">
        <v>17</v>
      </c>
      <c r="AT46" s="92"/>
      <c r="AU46" s="89"/>
      <c r="AV46" s="16" t="str">
        <f>IF(AU46*15=0,"",AU46*15)</f>
        <v/>
      </c>
      <c r="AW46" s="90"/>
      <c r="AX46" s="16" t="str">
        <f>IF(AW46*15=0,"",AW46*15)</f>
        <v/>
      </c>
      <c r="AY46" s="91" t="s">
        <v>17</v>
      </c>
      <c r="AZ46" s="15" t="s">
        <v>570</v>
      </c>
      <c r="BA46" s="22" t="str">
        <f t="shared" ref="BA46:BA49" si="49">IF(E46+K46+Q46+W46+AC46+AI46+AO46+AU46=0,"",E46+K46+Q46+W46+AC46+AI46+AO46+AU46)</f>
        <v/>
      </c>
      <c r="BB46" s="96" t="str">
        <f>IF((Q46+W46+AC46+AI46+AO46+AU46)*14=0,"",(Q46+W46+AC46+AI46+AO46+AU46)*14)</f>
        <v/>
      </c>
      <c r="BC46" s="23" t="str">
        <f t="shared" ref="BC46:BC49" si="50">IF(G46+M46+S46+Y46+AE46+AK46+AQ46+AW46=0,"",G46+M46+S46+Y46+AE46+AK46+AQ46+AW46)</f>
        <v/>
      </c>
      <c r="BD46" s="16" t="str">
        <f>IF((M46+G46+S46+Y46+AE46+AK46+AQ46+AW46)*14=0,"",(M46+G46+S46+Y46+AE46+AK46+AQ46+AW46)*14)</f>
        <v/>
      </c>
      <c r="BE46" s="91" t="s">
        <v>17</v>
      </c>
      <c r="BF46" s="292" t="str">
        <f t="shared" ref="BF46:BF49" si="51">IF(E46+G46+M46+K46+Q46+S46+W46+Y46+AC46+AE46+AI46+AK46+AO46+AQ46+AU46+AW46=0,"",E46+G46+M46+K46+Q46+S46+W46+Y46+AC46+AE46+AI46+AK46+AO46+AQ46+AU46+AW46)</f>
        <v/>
      </c>
      <c r="BG46" s="26"/>
      <c r="BH46" s="26"/>
    </row>
    <row r="47" spans="1:60" s="1" customFormat="1" ht="15.75" customHeight="1" x14ac:dyDescent="0.2">
      <c r="B47" s="28" t="s">
        <v>230</v>
      </c>
      <c r="C47" s="29" t="s">
        <v>15</v>
      </c>
      <c r="D47" s="68" t="s">
        <v>231</v>
      </c>
      <c r="E47" s="89"/>
      <c r="F47" s="16" t="str">
        <f>IF(E47*15=0,"",E47*15)</f>
        <v/>
      </c>
      <c r="G47" s="90"/>
      <c r="H47" s="16" t="str">
        <f>IF(G47*15=0,"",G47*15)</f>
        <v/>
      </c>
      <c r="I47" s="91" t="s">
        <v>17</v>
      </c>
      <c r="J47" s="92"/>
      <c r="K47" s="89"/>
      <c r="L47" s="16" t="str">
        <f>IF(K47*15=0,"",K47*15)</f>
        <v/>
      </c>
      <c r="M47" s="90"/>
      <c r="N47" s="16" t="str">
        <f>IF(M47*15=0,"",M47*15)</f>
        <v/>
      </c>
      <c r="O47" s="91" t="s">
        <v>17</v>
      </c>
      <c r="P47" s="92"/>
      <c r="Q47" s="89"/>
      <c r="R47" s="16" t="str">
        <f>IF(Q47*15=0,"",Q47*15)</f>
        <v/>
      </c>
      <c r="S47" s="90"/>
      <c r="T47" s="16" t="str">
        <f>IF(S47*15=0,"",S47*15)</f>
        <v/>
      </c>
      <c r="U47" s="91" t="s">
        <v>17</v>
      </c>
      <c r="V47" s="92"/>
      <c r="W47" s="89"/>
      <c r="X47" s="16" t="str">
        <f>IF(W47*15=0,"",W47*15)</f>
        <v/>
      </c>
      <c r="Y47" s="90"/>
      <c r="Z47" s="16" t="str">
        <f>IF(Y47*15=0,"",Y47*15)</f>
        <v/>
      </c>
      <c r="AA47" s="91" t="s">
        <v>17</v>
      </c>
      <c r="AB47" s="92"/>
      <c r="AC47" s="89"/>
      <c r="AD47" s="16" t="str">
        <f>IF(AC47*15=0,"",AC47*15)</f>
        <v/>
      </c>
      <c r="AE47" s="90"/>
      <c r="AF47" s="16" t="str">
        <f>IF(AE47*15=0,"",AE47*15)</f>
        <v/>
      </c>
      <c r="AG47" s="91" t="s">
        <v>17</v>
      </c>
      <c r="AH47" s="92"/>
      <c r="AI47" s="89"/>
      <c r="AJ47" s="16" t="str">
        <f>IF(AI47*15=0,"",AI47*15)</f>
        <v/>
      </c>
      <c r="AK47" s="90"/>
      <c r="AL47" s="16" t="str">
        <f>IF(AK47*15=0,"",AK47*15)</f>
        <v/>
      </c>
      <c r="AM47" s="91" t="s">
        <v>17</v>
      </c>
      <c r="AN47" s="92"/>
      <c r="AO47" s="89"/>
      <c r="AP47" s="16" t="str">
        <f>IF(AO47*15=0,"",AO47*15)</f>
        <v/>
      </c>
      <c r="AQ47" s="90"/>
      <c r="AR47" s="16" t="str">
        <f>IF(AQ47*15=0,"",AQ47*15)</f>
        <v/>
      </c>
      <c r="AS47" s="91" t="s">
        <v>17</v>
      </c>
      <c r="AT47" s="92"/>
      <c r="AU47" s="89"/>
      <c r="AV47" s="16" t="str">
        <f>IF(AU47*15=0,"",AU47*15)</f>
        <v/>
      </c>
      <c r="AW47" s="90"/>
      <c r="AX47" s="16" t="str">
        <f>IF(AW47*15=0,"",AW47*15)</f>
        <v/>
      </c>
      <c r="AY47" s="91" t="s">
        <v>17</v>
      </c>
      <c r="AZ47" s="15" t="s">
        <v>570</v>
      </c>
      <c r="BA47" s="22"/>
      <c r="BB47" s="96"/>
      <c r="BC47" s="23"/>
      <c r="BD47" s="96"/>
      <c r="BE47" s="91"/>
      <c r="BF47" s="292"/>
      <c r="BG47" s="26"/>
      <c r="BH47" s="26"/>
    </row>
    <row r="48" spans="1:60" s="1" customFormat="1" ht="15.75" customHeight="1" x14ac:dyDescent="0.2">
      <c r="B48" s="94" t="s">
        <v>232</v>
      </c>
      <c r="C48" s="29" t="s">
        <v>15</v>
      </c>
      <c r="D48" s="95" t="s">
        <v>233</v>
      </c>
      <c r="E48" s="89"/>
      <c r="F48" s="16"/>
      <c r="G48" s="90"/>
      <c r="H48" s="16"/>
      <c r="I48" s="91" t="s">
        <v>17</v>
      </c>
      <c r="J48" s="92"/>
      <c r="K48" s="89"/>
      <c r="L48" s="16"/>
      <c r="M48" s="90"/>
      <c r="N48" s="16"/>
      <c r="O48" s="91" t="s">
        <v>17</v>
      </c>
      <c r="P48" s="92"/>
      <c r="Q48" s="89"/>
      <c r="R48" s="16"/>
      <c r="S48" s="90"/>
      <c r="T48" s="16"/>
      <c r="U48" s="91" t="s">
        <v>17</v>
      </c>
      <c r="V48" s="92"/>
      <c r="W48" s="89"/>
      <c r="X48" s="16"/>
      <c r="Y48" s="90"/>
      <c r="Z48" s="16"/>
      <c r="AA48" s="91" t="s">
        <v>17</v>
      </c>
      <c r="AB48" s="92"/>
      <c r="AC48" s="89"/>
      <c r="AD48" s="16"/>
      <c r="AE48" s="90"/>
      <c r="AF48" s="16"/>
      <c r="AG48" s="91" t="s">
        <v>17</v>
      </c>
      <c r="AH48" s="92"/>
      <c r="AI48" s="89"/>
      <c r="AJ48" s="16"/>
      <c r="AK48" s="90"/>
      <c r="AL48" s="16"/>
      <c r="AM48" s="91" t="s">
        <v>17</v>
      </c>
      <c r="AN48" s="92"/>
      <c r="AO48" s="89"/>
      <c r="AP48" s="16"/>
      <c r="AQ48" s="90"/>
      <c r="AR48" s="16"/>
      <c r="AS48" s="91" t="s">
        <v>17</v>
      </c>
      <c r="AT48" s="92"/>
      <c r="AU48" s="89"/>
      <c r="AV48" s="16"/>
      <c r="AW48" s="90"/>
      <c r="AX48" s="16"/>
      <c r="AY48" s="91" t="s">
        <v>17</v>
      </c>
      <c r="AZ48" s="15" t="s">
        <v>570</v>
      </c>
      <c r="BA48" s="22" t="str">
        <f t="shared" si="49"/>
        <v/>
      </c>
      <c r="BB48" s="96" t="str">
        <f>IF((Q48+W48+AC48+AI48+AO48+AU48)*14=0,"",(Q48+W48+AC48+AI48+AO48+AU48)*14)</f>
        <v/>
      </c>
      <c r="BC48" s="23" t="str">
        <f t="shared" si="50"/>
        <v/>
      </c>
      <c r="BD48" s="96" t="str">
        <f>IF((M48+G48+S48+Y48+AE48+AK48+AQ48+AW48)*14=0,"",(M48+G48+S48+Y48+AE48+AK48+AQ48+AW48)*14)</f>
        <v/>
      </c>
      <c r="BE48" s="91" t="s">
        <v>17</v>
      </c>
      <c r="BF48" s="292" t="str">
        <f t="shared" si="51"/>
        <v/>
      </c>
      <c r="BG48" s="26"/>
      <c r="BH48" s="26"/>
    </row>
    <row r="49" spans="2:60" s="1" customFormat="1" ht="15.75" customHeight="1" thickBot="1" x14ac:dyDescent="0.25">
      <c r="B49" s="94" t="s">
        <v>275</v>
      </c>
      <c r="C49" s="29" t="s">
        <v>15</v>
      </c>
      <c r="D49" s="95" t="s">
        <v>276</v>
      </c>
      <c r="E49" s="89"/>
      <c r="F49" s="16" t="str">
        <f>IF(E49*15=0,"",E49*15)</f>
        <v/>
      </c>
      <c r="G49" s="90"/>
      <c r="H49" s="16" t="str">
        <f>IF(G49*15=0,"",G49*15)</f>
        <v/>
      </c>
      <c r="I49" s="91" t="s">
        <v>17</v>
      </c>
      <c r="J49" s="92"/>
      <c r="K49" s="89"/>
      <c r="L49" s="16" t="str">
        <f>IF(K49*15=0,"",K49*15)</f>
        <v/>
      </c>
      <c r="M49" s="90"/>
      <c r="N49" s="16" t="str">
        <f>IF(M49*15=0,"",M49*15)</f>
        <v/>
      </c>
      <c r="O49" s="91" t="s">
        <v>17</v>
      </c>
      <c r="P49" s="92"/>
      <c r="Q49" s="89"/>
      <c r="R49" s="16" t="str">
        <f>IF(Q49*15=0,"",Q49*15)</f>
        <v/>
      </c>
      <c r="S49" s="90"/>
      <c r="T49" s="16" t="str">
        <f>IF(S49*15=0,"",S49*15)</f>
        <v/>
      </c>
      <c r="U49" s="91" t="s">
        <v>17</v>
      </c>
      <c r="V49" s="92"/>
      <c r="W49" s="89"/>
      <c r="X49" s="16" t="str">
        <f>IF(W49*15=0,"",W49*15)</f>
        <v/>
      </c>
      <c r="Y49" s="90"/>
      <c r="Z49" s="16" t="str">
        <f>IF(Y49*15=0,"",Y49*15)</f>
        <v/>
      </c>
      <c r="AA49" s="91" t="s">
        <v>17</v>
      </c>
      <c r="AB49" s="92"/>
      <c r="AC49" s="89"/>
      <c r="AD49" s="16" t="str">
        <f>IF(AC49*15=0,"",AC49*15)</f>
        <v/>
      </c>
      <c r="AE49" s="90"/>
      <c r="AF49" s="16" t="str">
        <f>IF(AE49*15=0,"",AE49*15)</f>
        <v/>
      </c>
      <c r="AG49" s="91" t="s">
        <v>17</v>
      </c>
      <c r="AH49" s="92"/>
      <c r="AI49" s="89"/>
      <c r="AJ49" s="16" t="str">
        <f>IF(AI49*15=0,"",AI49*15)</f>
        <v/>
      </c>
      <c r="AK49" s="90"/>
      <c r="AL49" s="16" t="str">
        <f>IF(AK49*15=0,"",AK49*15)</f>
        <v/>
      </c>
      <c r="AM49" s="91" t="s">
        <v>17</v>
      </c>
      <c r="AN49" s="92"/>
      <c r="AO49" s="89"/>
      <c r="AP49" s="16" t="str">
        <f>IF(AO49*15=0,"",AO49*15)</f>
        <v/>
      </c>
      <c r="AQ49" s="90"/>
      <c r="AR49" s="16" t="str">
        <f>IF(AQ49*15=0,"",AQ49*15)</f>
        <v/>
      </c>
      <c r="AS49" s="91" t="s">
        <v>17</v>
      </c>
      <c r="AT49" s="92"/>
      <c r="AU49" s="89"/>
      <c r="AV49" s="16" t="str">
        <f>IF(AU49*15=0,"",AU49*15)</f>
        <v/>
      </c>
      <c r="AW49" s="90"/>
      <c r="AX49" s="16" t="str">
        <f>IF(AW49*15=0,"",AW49*15)</f>
        <v/>
      </c>
      <c r="AY49" s="91" t="s">
        <v>17</v>
      </c>
      <c r="AZ49" s="15" t="s">
        <v>570</v>
      </c>
      <c r="BA49" s="22" t="str">
        <f t="shared" si="49"/>
        <v/>
      </c>
      <c r="BB49" s="96" t="str">
        <f>IF((Q49+W49+AC49+AI49+AO49+AU49)*14=0,"",(Q49+W49+AC49+AI49+AO49+AU49)*14)</f>
        <v/>
      </c>
      <c r="BC49" s="23" t="str">
        <f t="shared" si="50"/>
        <v/>
      </c>
      <c r="BD49" s="16" t="str">
        <f>IF((M49+G49+S49+Y49+AE49+AK49+AQ49+AW49)*14=0,"",(M49+G49+S49+Y49+AE49+AK49+AQ49+AW49)*14)</f>
        <v/>
      </c>
      <c r="BE49" s="91" t="s">
        <v>17</v>
      </c>
      <c r="BF49" s="292" t="str">
        <f t="shared" si="51"/>
        <v/>
      </c>
      <c r="BG49" s="26"/>
      <c r="BH49" s="26"/>
    </row>
    <row r="50" spans="2:60" ht="15.75" customHeight="1" thickBot="1" x14ac:dyDescent="0.3">
      <c r="B50" s="298"/>
      <c r="C50" s="299"/>
      <c r="D50" s="300" t="s">
        <v>18</v>
      </c>
      <c r="E50" s="301">
        <f>SUM(E46:E49)</f>
        <v>0</v>
      </c>
      <c r="F50" s="302">
        <f t="shared" ref="F50:H50" si="52">SUM(F46:F49)</f>
        <v>0</v>
      </c>
      <c r="G50" s="303">
        <f t="shared" si="52"/>
        <v>0</v>
      </c>
      <c r="H50" s="302">
        <f t="shared" si="52"/>
        <v>0</v>
      </c>
      <c r="I50" s="296" t="s">
        <v>17</v>
      </c>
      <c r="J50" s="304" t="s">
        <v>17</v>
      </c>
      <c r="K50" s="305">
        <f t="shared" ref="K50:N50" si="53">SUM(K46:K49)</f>
        <v>0</v>
      </c>
      <c r="L50" s="302">
        <f t="shared" si="53"/>
        <v>0</v>
      </c>
      <c r="M50" s="303">
        <f t="shared" si="53"/>
        <v>0</v>
      </c>
      <c r="N50" s="302">
        <f t="shared" si="53"/>
        <v>0</v>
      </c>
      <c r="O50" s="296" t="s">
        <v>17</v>
      </c>
      <c r="P50" s="304" t="s">
        <v>17</v>
      </c>
      <c r="Q50" s="301">
        <f t="shared" ref="Q50:T50" si="54">SUM(Q46:Q49)</f>
        <v>0</v>
      </c>
      <c r="R50" s="302">
        <f t="shared" si="54"/>
        <v>0</v>
      </c>
      <c r="S50" s="303">
        <f t="shared" si="54"/>
        <v>0</v>
      </c>
      <c r="T50" s="302">
        <f t="shared" si="54"/>
        <v>0</v>
      </c>
      <c r="U50" s="306" t="s">
        <v>17</v>
      </c>
      <c r="V50" s="304" t="s">
        <v>17</v>
      </c>
      <c r="W50" s="305">
        <f t="shared" ref="W50:Y50" si="55">SUM(W46:W49)</f>
        <v>0</v>
      </c>
      <c r="X50" s="302">
        <f t="shared" si="55"/>
        <v>0</v>
      </c>
      <c r="Y50" s="303">
        <f t="shared" si="55"/>
        <v>0</v>
      </c>
      <c r="Z50" s="302">
        <v>0</v>
      </c>
      <c r="AA50" s="296" t="s">
        <v>17</v>
      </c>
      <c r="AB50" s="304" t="s">
        <v>17</v>
      </c>
      <c r="AC50" s="301">
        <f t="shared" ref="AC50:AF50" si="56">SUM(AC46:AC49)</f>
        <v>0</v>
      </c>
      <c r="AD50" s="302">
        <f t="shared" si="56"/>
        <v>0</v>
      </c>
      <c r="AE50" s="303">
        <f t="shared" si="56"/>
        <v>0</v>
      </c>
      <c r="AF50" s="302">
        <f t="shared" si="56"/>
        <v>0</v>
      </c>
      <c r="AG50" s="296" t="s">
        <v>17</v>
      </c>
      <c r="AH50" s="304" t="s">
        <v>17</v>
      </c>
      <c r="AI50" s="305">
        <f t="shared" ref="AI50:AL50" si="57">SUM(AI46:AI49)</f>
        <v>0</v>
      </c>
      <c r="AJ50" s="302">
        <f t="shared" si="57"/>
        <v>0</v>
      </c>
      <c r="AK50" s="303">
        <f t="shared" si="57"/>
        <v>0</v>
      </c>
      <c r="AL50" s="302">
        <f t="shared" si="57"/>
        <v>0</v>
      </c>
      <c r="AM50" s="296" t="s">
        <v>17</v>
      </c>
      <c r="AN50" s="304" t="s">
        <v>17</v>
      </c>
      <c r="AO50" s="301">
        <f t="shared" ref="AO50:AQ50" si="58">SUM(AO46:AO49)</f>
        <v>0</v>
      </c>
      <c r="AP50" s="302">
        <f t="shared" si="58"/>
        <v>0</v>
      </c>
      <c r="AQ50" s="303">
        <f t="shared" si="58"/>
        <v>0</v>
      </c>
      <c r="AR50" s="302">
        <v>0</v>
      </c>
      <c r="AS50" s="306" t="s">
        <v>17</v>
      </c>
      <c r="AT50" s="304" t="s">
        <v>17</v>
      </c>
      <c r="AU50" s="305">
        <f t="shared" ref="AU50:AX50" si="59">SUM(AU46:AU49)</f>
        <v>0</v>
      </c>
      <c r="AV50" s="302">
        <f t="shared" si="59"/>
        <v>0</v>
      </c>
      <c r="AW50" s="303">
        <f t="shared" si="59"/>
        <v>0</v>
      </c>
      <c r="AX50" s="302">
        <f t="shared" si="59"/>
        <v>0</v>
      </c>
      <c r="AY50" s="296" t="s">
        <v>17</v>
      </c>
      <c r="AZ50" s="304" t="s">
        <v>17</v>
      </c>
      <c r="BA50" s="293" t="str">
        <f>IF(E50+K50+Q50+W50=0,"",E50+K50+Q50+W50)</f>
        <v/>
      </c>
      <c r="BB50" s="294" t="str">
        <f>IF((Q50+W50+AC50+AI50+AO50+AU50)*14=0,"",(Q50+W50+AC50+AI50+AO50+AU50)*14)</f>
        <v/>
      </c>
      <c r="BC50" s="295" t="str">
        <f>IF(G50+M50+S50+Y50=0,"",G50+M50+S50+Y50)</f>
        <v/>
      </c>
      <c r="BD50" s="294" t="str">
        <f>IF((M50+G50+S50+Y50+AE50+AK50+AQ50+AW50)*14=0,"",(M50+G50+S50+Y50+AE50+AK50+AQ50+AW50)*14)</f>
        <v/>
      </c>
      <c r="BE50" s="296" t="s">
        <v>17</v>
      </c>
      <c r="BF50" s="297" t="s">
        <v>43</v>
      </c>
    </row>
    <row r="51" spans="2:60" ht="15.75" customHeight="1" thickBot="1" x14ac:dyDescent="0.3">
      <c r="B51" s="310"/>
      <c r="C51" s="311"/>
      <c r="D51" s="312" t="s">
        <v>45</v>
      </c>
      <c r="E51" s="313">
        <f>E44+E50</f>
        <v>17</v>
      </c>
      <c r="F51" s="314">
        <f>F44+F50</f>
        <v>186</v>
      </c>
      <c r="G51" s="315">
        <f>G44+G50</f>
        <v>29</v>
      </c>
      <c r="H51" s="314">
        <f>H44+H50</f>
        <v>310</v>
      </c>
      <c r="I51" s="308" t="s">
        <v>17</v>
      </c>
      <c r="J51" s="316" t="s">
        <v>17</v>
      </c>
      <c r="K51" s="317">
        <f>K44+K50</f>
        <v>11</v>
      </c>
      <c r="L51" s="314">
        <f>L44+L50</f>
        <v>166</v>
      </c>
      <c r="M51" s="315">
        <f>M44+M50</f>
        <v>19</v>
      </c>
      <c r="N51" s="314">
        <f>N44+N50</f>
        <v>262</v>
      </c>
      <c r="O51" s="308" t="s">
        <v>17</v>
      </c>
      <c r="P51" s="316" t="s">
        <v>17</v>
      </c>
      <c r="Q51" s="313">
        <f>Q44+Q50</f>
        <v>11</v>
      </c>
      <c r="R51" s="314">
        <f>R44+R50</f>
        <v>158</v>
      </c>
      <c r="S51" s="315">
        <f>S44+S50</f>
        <v>15</v>
      </c>
      <c r="T51" s="314">
        <f>T44+T50</f>
        <v>206</v>
      </c>
      <c r="U51" s="318" t="s">
        <v>17</v>
      </c>
      <c r="V51" s="316" t="s">
        <v>17</v>
      </c>
      <c r="W51" s="317">
        <f>W44+W50</f>
        <v>7</v>
      </c>
      <c r="X51" s="314">
        <f>X44+X50</f>
        <v>102</v>
      </c>
      <c r="Y51" s="315">
        <f>Y44+Y50</f>
        <v>22</v>
      </c>
      <c r="Z51" s="314">
        <f>Z44+Z50</f>
        <v>304</v>
      </c>
      <c r="AA51" s="308" t="s">
        <v>17</v>
      </c>
      <c r="AB51" s="316" t="s">
        <v>17</v>
      </c>
      <c r="AC51" s="313">
        <f>AC44+AC50</f>
        <v>12</v>
      </c>
      <c r="AD51" s="314">
        <f>AD44+AD50</f>
        <v>164</v>
      </c>
      <c r="AE51" s="315">
        <f>AE44+AE50</f>
        <v>19</v>
      </c>
      <c r="AF51" s="314">
        <f>AF44+AF50</f>
        <v>276</v>
      </c>
      <c r="AG51" s="308" t="s">
        <v>17</v>
      </c>
      <c r="AH51" s="316" t="s">
        <v>17</v>
      </c>
      <c r="AI51" s="317">
        <f>AI44+AI50</f>
        <v>10</v>
      </c>
      <c r="AJ51" s="314">
        <f>AJ44+AJ50</f>
        <v>144</v>
      </c>
      <c r="AK51" s="315">
        <f>AK44+AK50</f>
        <v>19</v>
      </c>
      <c r="AL51" s="314">
        <f>AL44+AL50</f>
        <v>268</v>
      </c>
      <c r="AM51" s="308" t="s">
        <v>17</v>
      </c>
      <c r="AN51" s="316" t="s">
        <v>17</v>
      </c>
      <c r="AO51" s="313">
        <f>AO44+AO50</f>
        <v>6</v>
      </c>
      <c r="AP51" s="314">
        <f>AP44+AP50</f>
        <v>84</v>
      </c>
      <c r="AQ51" s="315">
        <f>AQ44+AQ50</f>
        <v>22</v>
      </c>
      <c r="AR51" s="314">
        <f>SUM(AR44,AR50)</f>
        <v>314</v>
      </c>
      <c r="AS51" s="318" t="s">
        <v>17</v>
      </c>
      <c r="AT51" s="316" t="s">
        <v>17</v>
      </c>
      <c r="AU51" s="317">
        <f>AU44+AU50</f>
        <v>8</v>
      </c>
      <c r="AV51" s="314">
        <f>AV44+AV50</f>
        <v>84</v>
      </c>
      <c r="AW51" s="315">
        <f>AW44+AW50</f>
        <v>20</v>
      </c>
      <c r="AX51" s="314">
        <f>AX44+AX50</f>
        <v>208</v>
      </c>
      <c r="AY51" s="308" t="s">
        <v>17</v>
      </c>
      <c r="AZ51" s="316" t="s">
        <v>17</v>
      </c>
      <c r="BA51" s="307">
        <f>IF(E51+K51+Q51+W51+AC51+AO51+AU51+AI51=0,"",E51+K51+Q51+W51+AC51+AO51+AU51+AI51)</f>
        <v>82</v>
      </c>
      <c r="BB51" s="307">
        <f>IF(F51+L51+R51+X51+AD51+AJ51+AP51+AV51=0,"",F51+L51+R51+X51+AD51+AJ51+AP51+AV51)</f>
        <v>1088</v>
      </c>
      <c r="BC51" s="307">
        <f>IF(G51+M51+S51+Y51+AE51+AQ51+AW51+AK51=0,"",G51+M51+S51+Y51+AE51+AQ51+AW51+AK51)</f>
        <v>165</v>
      </c>
      <c r="BD51" s="307">
        <f>IF(H51+N51+T51+Z51+AF51+AR51+AX51+AL51=0,"",H51+N51+T51+Z51+AF51+AR51+AX51+AL51)</f>
        <v>2148</v>
      </c>
      <c r="BE51" s="308" t="s">
        <v>17</v>
      </c>
      <c r="BF51" s="309" t="s">
        <v>43</v>
      </c>
    </row>
    <row r="52" spans="2:60" ht="15.75" customHeight="1" thickTop="1" x14ac:dyDescent="0.25">
      <c r="B52" s="319"/>
      <c r="C52" s="320"/>
      <c r="D52" s="321"/>
      <c r="E52" s="878"/>
      <c r="F52" s="879"/>
      <c r="G52" s="879"/>
      <c r="H52" s="879"/>
      <c r="I52" s="879"/>
      <c r="J52" s="879"/>
      <c r="K52" s="879"/>
      <c r="L52" s="879"/>
      <c r="M52" s="879"/>
      <c r="N52" s="879"/>
      <c r="O52" s="879"/>
      <c r="P52" s="879"/>
      <c r="Q52" s="879"/>
      <c r="R52" s="879"/>
      <c r="S52" s="879"/>
      <c r="T52" s="879"/>
      <c r="U52" s="879"/>
      <c r="V52" s="879"/>
      <c r="W52" s="879"/>
      <c r="X52" s="879"/>
      <c r="Y52" s="879"/>
      <c r="Z52" s="879"/>
      <c r="AA52" s="879"/>
      <c r="AB52" s="879"/>
      <c r="AC52" s="878"/>
      <c r="AD52" s="879"/>
      <c r="AE52" s="879"/>
      <c r="AF52" s="879"/>
      <c r="AG52" s="879"/>
      <c r="AH52" s="879"/>
      <c r="AI52" s="879"/>
      <c r="AJ52" s="879"/>
      <c r="AK52" s="879"/>
      <c r="AL52" s="879"/>
      <c r="AM52" s="879"/>
      <c r="AN52" s="879"/>
      <c r="AO52" s="879"/>
      <c r="AP52" s="879"/>
      <c r="AQ52" s="879"/>
      <c r="AR52" s="879"/>
      <c r="AS52" s="879"/>
      <c r="AT52" s="879"/>
      <c r="AU52" s="879"/>
      <c r="AV52" s="879"/>
      <c r="AW52" s="879"/>
      <c r="AX52" s="879"/>
      <c r="AY52" s="879"/>
      <c r="AZ52" s="879"/>
      <c r="BA52" s="874"/>
      <c r="BB52" s="875"/>
      <c r="BC52" s="875"/>
      <c r="BD52" s="875"/>
      <c r="BE52" s="875"/>
      <c r="BF52" s="875"/>
      <c r="BG52" s="291"/>
      <c r="BH52" s="291"/>
    </row>
    <row r="53" spans="2:60" ht="15.75" customHeight="1" x14ac:dyDescent="0.2">
      <c r="B53" s="325" t="s">
        <v>234</v>
      </c>
      <c r="C53" s="128" t="s">
        <v>15</v>
      </c>
      <c r="D53" s="326" t="s">
        <v>20</v>
      </c>
      <c r="E53" s="327"/>
      <c r="F53" s="118"/>
      <c r="G53" s="118"/>
      <c r="H53" s="118"/>
      <c r="I53" s="328"/>
      <c r="J53" s="329"/>
      <c r="K53" s="330"/>
      <c r="L53" s="118"/>
      <c r="M53" s="118"/>
      <c r="N53" s="118">
        <v>160</v>
      </c>
      <c r="O53" s="328">
        <v>0</v>
      </c>
      <c r="P53" s="329" t="s">
        <v>184</v>
      </c>
      <c r="Q53" s="119"/>
      <c r="R53" s="118"/>
      <c r="S53" s="118"/>
      <c r="T53" s="118"/>
      <c r="U53" s="328"/>
      <c r="V53" s="329"/>
      <c r="W53" s="330"/>
      <c r="X53" s="118"/>
      <c r="Y53" s="118"/>
      <c r="Z53" s="118"/>
      <c r="AA53" s="328"/>
      <c r="AB53" s="329"/>
      <c r="AC53" s="330"/>
      <c r="AD53" s="118"/>
      <c r="AE53" s="118"/>
      <c r="AF53" s="118"/>
      <c r="AG53" s="328"/>
      <c r="AH53" s="329"/>
      <c r="AI53" s="330"/>
      <c r="AJ53" s="118"/>
      <c r="AK53" s="118"/>
      <c r="AL53" s="131"/>
      <c r="AM53" s="132"/>
      <c r="AN53" s="333"/>
      <c r="AO53" s="330"/>
      <c r="AP53" s="118"/>
      <c r="AQ53" s="118"/>
      <c r="AR53" s="118"/>
      <c r="AS53" s="328"/>
      <c r="AT53" s="329"/>
      <c r="AU53" s="330"/>
      <c r="AV53" s="118"/>
      <c r="AW53" s="118"/>
      <c r="AX53" s="90"/>
      <c r="AY53" s="33"/>
      <c r="AZ53" s="334"/>
      <c r="BA53" s="322"/>
      <c r="BB53" s="323"/>
      <c r="BC53" s="323"/>
      <c r="BD53" s="323"/>
      <c r="BE53" s="323"/>
      <c r="BF53" s="323"/>
      <c r="BG53" s="324"/>
      <c r="BH53" s="324"/>
    </row>
    <row r="54" spans="2:60" ht="15.75" customHeight="1" x14ac:dyDescent="0.2">
      <c r="B54" s="335" t="s">
        <v>235</v>
      </c>
      <c r="C54" s="174" t="s">
        <v>15</v>
      </c>
      <c r="D54" s="336" t="s">
        <v>21</v>
      </c>
      <c r="E54" s="337"/>
      <c r="F54" s="118"/>
      <c r="G54" s="118"/>
      <c r="H54" s="118"/>
      <c r="I54" s="328"/>
      <c r="J54" s="338"/>
      <c r="K54" s="330"/>
      <c r="L54" s="118"/>
      <c r="M54" s="118"/>
      <c r="N54" s="118"/>
      <c r="O54" s="328"/>
      <c r="P54" s="338"/>
      <c r="Q54" s="119"/>
      <c r="R54" s="118"/>
      <c r="S54" s="118"/>
      <c r="T54" s="118"/>
      <c r="U54" s="328"/>
      <c r="V54" s="338"/>
      <c r="W54" s="330"/>
      <c r="X54" s="118"/>
      <c r="Y54" s="118"/>
      <c r="Z54" s="118">
        <v>160</v>
      </c>
      <c r="AA54" s="328">
        <v>0</v>
      </c>
      <c r="AB54" s="338" t="s">
        <v>184</v>
      </c>
      <c r="AC54" s="330"/>
      <c r="AD54" s="118"/>
      <c r="AE54" s="118"/>
      <c r="AF54" s="118"/>
      <c r="AG54" s="328"/>
      <c r="AH54" s="338"/>
      <c r="AI54" s="330"/>
      <c r="AJ54" s="118"/>
      <c r="AK54" s="118"/>
      <c r="AL54" s="131"/>
      <c r="AM54" s="132"/>
      <c r="AN54" s="340"/>
      <c r="AO54" s="330"/>
      <c r="AP54" s="118"/>
      <c r="AQ54" s="118"/>
      <c r="AR54" s="118"/>
      <c r="AS54" s="328"/>
      <c r="AT54" s="338"/>
      <c r="AU54" s="330"/>
      <c r="AV54" s="118"/>
      <c r="AW54" s="118"/>
      <c r="AX54" s="90"/>
      <c r="AY54" s="33"/>
      <c r="AZ54" s="334"/>
      <c r="BA54" s="322"/>
      <c r="BB54" s="323"/>
      <c r="BC54" s="323"/>
      <c r="BD54" s="323"/>
      <c r="BE54" s="323"/>
      <c r="BF54" s="323"/>
      <c r="BG54" s="324"/>
      <c r="BH54" s="324"/>
    </row>
    <row r="55" spans="2:60" ht="15.75" customHeight="1" x14ac:dyDescent="0.2">
      <c r="B55" s="335" t="s">
        <v>236</v>
      </c>
      <c r="C55" s="174" t="s">
        <v>15</v>
      </c>
      <c r="D55" s="336" t="s">
        <v>33</v>
      </c>
      <c r="E55" s="337"/>
      <c r="F55" s="118"/>
      <c r="G55" s="118"/>
      <c r="H55" s="118"/>
      <c r="I55" s="328"/>
      <c r="J55" s="338"/>
      <c r="K55" s="330"/>
      <c r="L55" s="118"/>
      <c r="M55" s="118"/>
      <c r="N55" s="118"/>
      <c r="O55" s="328"/>
      <c r="P55" s="338"/>
      <c r="Q55" s="119"/>
      <c r="R55" s="118"/>
      <c r="S55" s="118"/>
      <c r="T55" s="118"/>
      <c r="U55" s="328"/>
      <c r="V55" s="338"/>
      <c r="W55" s="330"/>
      <c r="X55" s="118"/>
      <c r="Y55" s="118"/>
      <c r="Z55" s="118"/>
      <c r="AA55" s="328"/>
      <c r="AB55" s="338"/>
      <c r="AC55" s="330"/>
      <c r="AD55" s="118"/>
      <c r="AE55" s="118"/>
      <c r="AF55" s="118"/>
      <c r="AG55" s="328"/>
      <c r="AH55" s="338"/>
      <c r="AI55" s="330"/>
      <c r="AJ55" s="118"/>
      <c r="AK55" s="118"/>
      <c r="AL55" s="131">
        <v>160</v>
      </c>
      <c r="AM55" s="132">
        <v>0</v>
      </c>
      <c r="AN55" s="340" t="s">
        <v>184</v>
      </c>
      <c r="AO55" s="330"/>
      <c r="AP55" s="118"/>
      <c r="AQ55" s="118"/>
      <c r="AR55" s="118"/>
      <c r="AS55" s="328"/>
      <c r="AT55" s="338"/>
      <c r="AU55" s="330"/>
      <c r="AV55" s="118"/>
      <c r="AW55" s="118"/>
      <c r="AX55" s="90"/>
      <c r="AY55" s="33"/>
      <c r="AZ55" s="334"/>
      <c r="BA55" s="322"/>
      <c r="BB55" s="323"/>
      <c r="BC55" s="323"/>
      <c r="BD55" s="323"/>
      <c r="BE55" s="323"/>
      <c r="BF55" s="323"/>
      <c r="BG55" s="324"/>
      <c r="BH55" s="324"/>
    </row>
    <row r="56" spans="2:60" ht="14.25" customHeight="1" thickBot="1" x14ac:dyDescent="0.25">
      <c r="B56" s="344" t="s">
        <v>237</v>
      </c>
      <c r="C56" s="345" t="s">
        <v>15</v>
      </c>
      <c r="D56" s="346" t="s">
        <v>238</v>
      </c>
      <c r="E56" s="347"/>
      <c r="F56" s="348"/>
      <c r="G56" s="348"/>
      <c r="H56" s="348"/>
      <c r="I56" s="349"/>
      <c r="J56" s="350"/>
      <c r="K56" s="351"/>
      <c r="L56" s="348"/>
      <c r="M56" s="348"/>
      <c r="N56" s="348"/>
      <c r="O56" s="349"/>
      <c r="P56" s="350"/>
      <c r="Q56" s="352"/>
      <c r="R56" s="348"/>
      <c r="S56" s="348"/>
      <c r="T56" s="348"/>
      <c r="U56" s="349"/>
      <c r="V56" s="350"/>
      <c r="W56" s="351"/>
      <c r="X56" s="348"/>
      <c r="Y56" s="348"/>
      <c r="Z56" s="348"/>
      <c r="AA56" s="349"/>
      <c r="AB56" s="350"/>
      <c r="AC56" s="351"/>
      <c r="AD56" s="348"/>
      <c r="AE56" s="348"/>
      <c r="AF56" s="348"/>
      <c r="AG56" s="349"/>
      <c r="AH56" s="350"/>
      <c r="AI56" s="351"/>
      <c r="AJ56" s="348"/>
      <c r="AK56" s="348"/>
      <c r="AL56" s="348"/>
      <c r="AM56" s="349"/>
      <c r="AN56" s="355"/>
      <c r="AO56" s="351"/>
      <c r="AP56" s="348"/>
      <c r="AQ56" s="348"/>
      <c r="AR56" s="348"/>
      <c r="AS56" s="349"/>
      <c r="AT56" s="350"/>
      <c r="AU56" s="351"/>
      <c r="AV56" s="348"/>
      <c r="AW56" s="348"/>
      <c r="AX56" s="356">
        <v>80</v>
      </c>
      <c r="AY56" s="357">
        <v>0</v>
      </c>
      <c r="AZ56" s="358" t="s">
        <v>184</v>
      </c>
      <c r="BA56" s="341"/>
      <c r="BB56" s="342"/>
      <c r="BC56" s="342"/>
      <c r="BD56" s="342"/>
      <c r="BE56" s="342"/>
      <c r="BF56" s="343"/>
    </row>
    <row r="57" spans="2:60" ht="15.75" customHeight="1" thickTop="1" x14ac:dyDescent="0.2">
      <c r="B57" s="882" t="s">
        <v>22</v>
      </c>
      <c r="C57" s="883"/>
      <c r="D57" s="883"/>
      <c r="E57" s="883"/>
      <c r="F57" s="883"/>
      <c r="G57" s="883"/>
      <c r="H57" s="883"/>
      <c r="I57" s="883"/>
      <c r="J57" s="883"/>
      <c r="K57" s="883"/>
      <c r="L57" s="883"/>
      <c r="M57" s="883"/>
      <c r="N57" s="883"/>
      <c r="O57" s="883"/>
      <c r="P57" s="883"/>
      <c r="Q57" s="883"/>
      <c r="R57" s="883"/>
      <c r="S57" s="883"/>
      <c r="T57" s="883"/>
      <c r="U57" s="883"/>
      <c r="V57" s="883"/>
      <c r="W57" s="883"/>
      <c r="X57" s="883"/>
      <c r="Y57" s="883"/>
      <c r="Z57" s="883"/>
      <c r="AA57" s="883"/>
      <c r="AB57" s="883"/>
      <c r="AC57" s="359"/>
      <c r="AD57" s="359"/>
      <c r="AE57" s="359"/>
      <c r="AF57" s="359"/>
      <c r="AG57" s="359"/>
      <c r="AH57" s="359"/>
      <c r="AI57" s="359"/>
      <c r="AJ57" s="359"/>
      <c r="AK57" s="359"/>
      <c r="AL57" s="359"/>
      <c r="AM57" s="359"/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59"/>
      <c r="AZ57" s="359"/>
      <c r="BA57" s="341"/>
      <c r="BB57" s="342"/>
      <c r="BC57" s="342"/>
      <c r="BD57" s="342"/>
      <c r="BE57" s="342"/>
      <c r="BF57" s="343"/>
    </row>
    <row r="58" spans="2:60" ht="15.75" customHeight="1" x14ac:dyDescent="0.25">
      <c r="B58" s="360"/>
      <c r="C58" s="116"/>
      <c r="D58" s="361" t="s">
        <v>23</v>
      </c>
      <c r="E58" s="144"/>
      <c r="F58" s="145"/>
      <c r="G58" s="145"/>
      <c r="H58" s="145"/>
      <c r="I58" s="23"/>
      <c r="J58" s="146" t="str">
        <f>IF(COUNTIF(J12:J55,"A")=0,"",COUNTIF(J12:J55,"A"))</f>
        <v/>
      </c>
      <c r="K58" s="144"/>
      <c r="L58" s="145"/>
      <c r="M58" s="145"/>
      <c r="N58" s="145"/>
      <c r="O58" s="23"/>
      <c r="P58" s="146">
        <f>IF(COUNTIF(P12:P55,"A")=0,"",COUNTIF(P12:P55,"A"))</f>
        <v>1</v>
      </c>
      <c r="Q58" s="144"/>
      <c r="R58" s="145"/>
      <c r="S58" s="145"/>
      <c r="T58" s="145"/>
      <c r="U58" s="23"/>
      <c r="V58" s="146" t="str">
        <f>IF(COUNTIF(V12:V55,"A")=0,"",COUNTIF(V12:V55,"A"))</f>
        <v/>
      </c>
      <c r="W58" s="144"/>
      <c r="X58" s="145"/>
      <c r="Y58" s="145"/>
      <c r="Z58" s="145"/>
      <c r="AA58" s="23"/>
      <c r="AB58" s="146">
        <f>IF(COUNTIF(AB12:AB55,"A")=0,"",COUNTIF(AB12:AB55,"A"))</f>
        <v>1</v>
      </c>
      <c r="AC58" s="144"/>
      <c r="AD58" s="145"/>
      <c r="AE58" s="145"/>
      <c r="AF58" s="145"/>
      <c r="AG58" s="23"/>
      <c r="AH58" s="146" t="str">
        <f>IF(COUNTIF(AH12:AH55,"A")=0,"",COUNTIF(AH12:AH55,"A"))</f>
        <v/>
      </c>
      <c r="AI58" s="144"/>
      <c r="AJ58" s="145"/>
      <c r="AK58" s="145"/>
      <c r="AL58" s="145"/>
      <c r="AM58" s="23"/>
      <c r="AN58" s="146">
        <f>IF(COUNTIF(AN12:AN55,"A")=0,"",COUNTIF(AN12:AN55,"A"))</f>
        <v>1</v>
      </c>
      <c r="AO58" s="144"/>
      <c r="AP58" s="145"/>
      <c r="AQ58" s="145"/>
      <c r="AR58" s="145"/>
      <c r="AS58" s="23"/>
      <c r="AT58" s="146" t="str">
        <f>IF(COUNTIF(AT12:AT55,"A")=0,"",COUNTIF(AT12:AT55,"A"))</f>
        <v/>
      </c>
      <c r="AU58" s="144"/>
      <c r="AV58" s="145"/>
      <c r="AW58" s="145"/>
      <c r="AX58" s="145"/>
      <c r="AY58" s="23"/>
      <c r="AZ58" s="146">
        <v>1</v>
      </c>
      <c r="BA58" s="147"/>
      <c r="BB58" s="145"/>
      <c r="BC58" s="145"/>
      <c r="BD58" s="145"/>
      <c r="BE58" s="23"/>
      <c r="BF58" s="374">
        <f t="shared" ref="BF58:BF70" si="60">IF(SUM(J58:AZ58)=0,"",SUM(J58:AZ58))</f>
        <v>4</v>
      </c>
    </row>
    <row r="59" spans="2:60" ht="15.75" customHeight="1" x14ac:dyDescent="0.25">
      <c r="B59" s="360"/>
      <c r="C59" s="116"/>
      <c r="D59" s="361" t="s">
        <v>24</v>
      </c>
      <c r="E59" s="144"/>
      <c r="F59" s="145"/>
      <c r="G59" s="145"/>
      <c r="H59" s="145"/>
      <c r="I59" s="23"/>
      <c r="J59" s="146" t="str">
        <f>IF(COUNTIF(J12:J55,"B")=0,"",COUNTIF(J12:J55,"B"))</f>
        <v/>
      </c>
      <c r="K59" s="144"/>
      <c r="L59" s="145"/>
      <c r="M59" s="145"/>
      <c r="N59" s="145"/>
      <c r="O59" s="23"/>
      <c r="P59" s="146" t="str">
        <f>IF(COUNTIF(P12:P55,"B")=0,"",COUNTIF(P12:P55,"B"))</f>
        <v/>
      </c>
      <c r="Q59" s="144"/>
      <c r="R59" s="145"/>
      <c r="S59" s="145"/>
      <c r="T59" s="145"/>
      <c r="U59" s="23"/>
      <c r="V59" s="146">
        <f>IF(COUNTIF(V12:V55,"B")=0,"",COUNTIF(V12:V55,"B"))</f>
        <v>1</v>
      </c>
      <c r="W59" s="144"/>
      <c r="X59" s="145"/>
      <c r="Y59" s="145"/>
      <c r="Z59" s="145"/>
      <c r="AA59" s="23"/>
      <c r="AB59" s="146" t="str">
        <f>IF(COUNTIF(AB12:AB55,"B")=0,"",COUNTIF(AB12:AB55,"B"))</f>
        <v/>
      </c>
      <c r="AC59" s="144"/>
      <c r="AD59" s="145"/>
      <c r="AE59" s="145"/>
      <c r="AF59" s="145"/>
      <c r="AG59" s="23"/>
      <c r="AH59" s="146">
        <f>IF(COUNTIF(AH12:AH55,"B")=0,"",COUNTIF(AH12:AH55,"B"))</f>
        <v>1</v>
      </c>
      <c r="AI59" s="144"/>
      <c r="AJ59" s="145"/>
      <c r="AK59" s="145"/>
      <c r="AL59" s="145"/>
      <c r="AM59" s="23"/>
      <c r="AN59" s="146" t="str">
        <f>IF(COUNTIF(AN12:AN55,"B")=0,"",COUNTIF(AN12:AN55,"B"))</f>
        <v/>
      </c>
      <c r="AO59" s="144"/>
      <c r="AP59" s="145"/>
      <c r="AQ59" s="145"/>
      <c r="AR59" s="145"/>
      <c r="AS59" s="23"/>
      <c r="AT59" s="146">
        <f>IF(COUNTIF(AT12:AT55,"B")=0,"",COUNTIF(AT12:AT55,"B"))</f>
        <v>1</v>
      </c>
      <c r="AU59" s="144"/>
      <c r="AV59" s="145"/>
      <c r="AW59" s="145"/>
      <c r="AX59" s="145"/>
      <c r="AY59" s="23"/>
      <c r="AZ59" s="146">
        <v>1</v>
      </c>
      <c r="BA59" s="147"/>
      <c r="BB59" s="145"/>
      <c r="BC59" s="145"/>
      <c r="BD59" s="145"/>
      <c r="BE59" s="23"/>
      <c r="BF59" s="374">
        <f t="shared" si="60"/>
        <v>4</v>
      </c>
    </row>
    <row r="60" spans="2:60" ht="15.75" customHeight="1" x14ac:dyDescent="0.25">
      <c r="B60" s="360"/>
      <c r="C60" s="116"/>
      <c r="D60" s="361" t="s">
        <v>60</v>
      </c>
      <c r="E60" s="144"/>
      <c r="F60" s="145"/>
      <c r="G60" s="145"/>
      <c r="H60" s="145"/>
      <c r="I60" s="23"/>
      <c r="J60" s="146">
        <f>IF(COUNTIF(J12:J55,"ÉÉ")=0,"",COUNTIF(J12:J55,"ÉÉ"))</f>
        <v>2</v>
      </c>
      <c r="K60" s="144"/>
      <c r="L60" s="145"/>
      <c r="M60" s="145"/>
      <c r="N60" s="145"/>
      <c r="O60" s="23"/>
      <c r="P60" s="146">
        <f>IF(COUNTIF(P12:P55,"ÉÉ")=0,"",COUNTIF(P12:P55,"ÉÉ"))</f>
        <v>3</v>
      </c>
      <c r="Q60" s="144"/>
      <c r="R60" s="145"/>
      <c r="S60" s="145"/>
      <c r="T60" s="145"/>
      <c r="U60" s="23"/>
      <c r="V60" s="146" t="str">
        <f>IF(COUNTIF(V12:V55,"ÉÉ")=0,"",COUNTIF(V12:V55,"ÉÉ"))</f>
        <v/>
      </c>
      <c r="W60" s="144"/>
      <c r="X60" s="145"/>
      <c r="Y60" s="145"/>
      <c r="Z60" s="145"/>
      <c r="AA60" s="23"/>
      <c r="AB60" s="146" t="str">
        <f>IF(COUNTIF(AB12:AB55,"ÉÉ")=0,"",COUNTIF(AB12:AB55,"ÉÉ"))</f>
        <v/>
      </c>
      <c r="AC60" s="144"/>
      <c r="AD60" s="145"/>
      <c r="AE60" s="145"/>
      <c r="AF60" s="145"/>
      <c r="AG60" s="23"/>
      <c r="AH60" s="146" t="str">
        <f>IF(COUNTIF(AH12:AH55,"ÉÉ")=0,"",COUNTIF(AH12:AH55,"ÉÉ"))</f>
        <v/>
      </c>
      <c r="AI60" s="144"/>
      <c r="AJ60" s="145"/>
      <c r="AK60" s="145"/>
      <c r="AL60" s="145"/>
      <c r="AM60" s="23"/>
      <c r="AN60" s="146" t="str">
        <f>IF(COUNTIF(AN12:AN55,"ÉÉ")=0,"",COUNTIF(AN12:AN55,"ÉÉ"))</f>
        <v/>
      </c>
      <c r="AO60" s="144"/>
      <c r="AP60" s="145"/>
      <c r="AQ60" s="145"/>
      <c r="AR60" s="145"/>
      <c r="AS60" s="23"/>
      <c r="AT60" s="146" t="str">
        <f>IF(COUNTIF(AT12:AT55,"ÉÉ")=0,"",COUNTIF(AT12:AT55,"ÉÉ"))</f>
        <v/>
      </c>
      <c r="AU60" s="144"/>
      <c r="AV60" s="145"/>
      <c r="AW60" s="145"/>
      <c r="AX60" s="145"/>
      <c r="AY60" s="23"/>
      <c r="AZ60" s="146" t="str">
        <f>IF(COUNTIF(AZ12:AZ55,"ÉÉ")=0,"",COUNTIF(AZ12:AZ55,"ÉÉ"))</f>
        <v/>
      </c>
      <c r="BA60" s="147"/>
      <c r="BB60" s="145"/>
      <c r="BC60" s="145"/>
      <c r="BD60" s="145"/>
      <c r="BE60" s="23"/>
      <c r="BF60" s="374">
        <f t="shared" si="60"/>
        <v>5</v>
      </c>
    </row>
    <row r="61" spans="2:60" ht="15.75" customHeight="1" x14ac:dyDescent="0.25">
      <c r="B61" s="360"/>
      <c r="C61" s="116"/>
      <c r="D61" s="361" t="s">
        <v>61</v>
      </c>
      <c r="E61" s="151"/>
      <c r="F61" s="152"/>
      <c r="G61" s="152"/>
      <c r="H61" s="152"/>
      <c r="I61" s="153"/>
      <c r="J61" s="146" t="str">
        <f>IF(COUNTIF(J12:J55,"ÉÉ(Z)")=0,"",COUNTIF(J12:J55,"ÉÉ(Z)"))</f>
        <v/>
      </c>
      <c r="K61" s="151"/>
      <c r="L61" s="152"/>
      <c r="M61" s="152"/>
      <c r="N61" s="152"/>
      <c r="O61" s="153"/>
      <c r="P61" s="146" t="str">
        <f>IF(COUNTIF(P12:P55,"ÉÉ(Z)")=0,"",COUNTIF(P12:P55,"ÉÉ(Z)"))</f>
        <v/>
      </c>
      <c r="Q61" s="151"/>
      <c r="R61" s="152"/>
      <c r="S61" s="152"/>
      <c r="T61" s="152"/>
      <c r="U61" s="153"/>
      <c r="V61" s="146" t="str">
        <f>IF(COUNTIF(V12:V55,"ÉÉ(Z)")=0,"",COUNTIF(V12:V55,"ÉÉ(Z)"))</f>
        <v/>
      </c>
      <c r="W61" s="151"/>
      <c r="X61" s="152"/>
      <c r="Y61" s="152"/>
      <c r="Z61" s="152"/>
      <c r="AA61" s="153"/>
      <c r="AB61" s="146" t="str">
        <f>IF(COUNTIF(AB12:AB55,"ÉÉ(Z)")=0,"",COUNTIF(AB12:AB55,"ÉÉ(Z)"))</f>
        <v/>
      </c>
      <c r="AC61" s="151"/>
      <c r="AD61" s="152"/>
      <c r="AE61" s="152"/>
      <c r="AF61" s="152"/>
      <c r="AG61" s="153"/>
      <c r="AH61" s="146" t="str">
        <f>IF(COUNTIF(AH12:AH55,"ÉÉ(Z)")=0,"",COUNTIF(AH12:AH55,"ÉÉ(Z)"))</f>
        <v/>
      </c>
      <c r="AI61" s="151"/>
      <c r="AJ61" s="152"/>
      <c r="AK61" s="152"/>
      <c r="AL61" s="152"/>
      <c r="AM61" s="153"/>
      <c r="AN61" s="146" t="str">
        <f>IF(COUNTIF(AN12:AN55,"ÉÉ(Z)")=0,"",COUNTIF(AN12:AN55,"ÉÉ(Z)"))</f>
        <v/>
      </c>
      <c r="AO61" s="151"/>
      <c r="AP61" s="152"/>
      <c r="AQ61" s="152"/>
      <c r="AR61" s="152"/>
      <c r="AS61" s="153"/>
      <c r="AT61" s="146" t="str">
        <f>IF(COUNTIF(AT12:AT55,"ÉÉ(Z)")=0,"",COUNTIF(AT12:AT55,"ÉÉ(Z)"))</f>
        <v/>
      </c>
      <c r="AU61" s="151"/>
      <c r="AV61" s="152"/>
      <c r="AW61" s="152"/>
      <c r="AX61" s="152"/>
      <c r="AY61" s="153"/>
      <c r="AZ61" s="146" t="str">
        <f>IF(COUNTIF(AZ12:AZ55,"ÉÉ(Z)")=0,"",COUNTIF(AZ12:AZ55,"ÉÉ(Z)"))</f>
        <v/>
      </c>
      <c r="BA61" s="154"/>
      <c r="BB61" s="152"/>
      <c r="BC61" s="152"/>
      <c r="BD61" s="152"/>
      <c r="BE61" s="153"/>
      <c r="BF61" s="374" t="str">
        <f t="shared" si="60"/>
        <v/>
      </c>
    </row>
    <row r="62" spans="2:60" ht="15.75" customHeight="1" x14ac:dyDescent="0.25">
      <c r="B62" s="360"/>
      <c r="C62" s="116"/>
      <c r="D62" s="361" t="s">
        <v>62</v>
      </c>
      <c r="E62" s="144"/>
      <c r="F62" s="145"/>
      <c r="G62" s="145"/>
      <c r="H62" s="145"/>
      <c r="I62" s="23"/>
      <c r="J62" s="146" t="str">
        <f>IF(COUNTIF(J12:J55,"GYJ")=0,"",COUNTIF(J12:J55,"GYJ"))</f>
        <v/>
      </c>
      <c r="K62" s="144"/>
      <c r="L62" s="145"/>
      <c r="M62" s="145"/>
      <c r="N62" s="145"/>
      <c r="O62" s="23"/>
      <c r="P62" s="146">
        <f>IF(COUNTIF(P12:P55,"GYJ")=0,"",COUNTIF(P12:P55,"GYJ"))</f>
        <v>2</v>
      </c>
      <c r="Q62" s="144"/>
      <c r="R62" s="145"/>
      <c r="S62" s="145"/>
      <c r="T62" s="145"/>
      <c r="U62" s="23"/>
      <c r="V62" s="146">
        <f>IF(COUNTIF(V12:V55,"GYJ")=0,"",COUNTIF(V12:V55,"GYJ"))</f>
        <v>1</v>
      </c>
      <c r="W62" s="144"/>
      <c r="X62" s="145"/>
      <c r="Y62" s="145"/>
      <c r="Z62" s="145"/>
      <c r="AA62" s="23"/>
      <c r="AB62" s="146">
        <f>IF(COUNTIF(AB12:AB55,"GYJ")=0,"",COUNTIF(AB12:AB55,"GYJ"))</f>
        <v>2</v>
      </c>
      <c r="AC62" s="144"/>
      <c r="AD62" s="145"/>
      <c r="AE62" s="145"/>
      <c r="AF62" s="145"/>
      <c r="AG62" s="23"/>
      <c r="AH62" s="146">
        <f>IF(COUNTIF(AH12:AH55,"GYJ")=0,"",COUNTIF(AH12:AH55,"GYJ"))</f>
        <v>1</v>
      </c>
      <c r="AI62" s="144"/>
      <c r="AJ62" s="145"/>
      <c r="AK62" s="145"/>
      <c r="AL62" s="145"/>
      <c r="AM62" s="23"/>
      <c r="AN62" s="146">
        <f>IF(COUNTIF(AN12:AN55,"GYJ")=0,"",COUNTIF(AN12:AN55,"GYJ"))</f>
        <v>2</v>
      </c>
      <c r="AO62" s="144"/>
      <c r="AP62" s="145"/>
      <c r="AQ62" s="145"/>
      <c r="AR62" s="145"/>
      <c r="AS62" s="23"/>
      <c r="AT62" s="146">
        <f>IF(COUNTIF(AT12:AT55,"GYJ")=0,"",COUNTIF(AT12:AT55,"GYJ"))</f>
        <v>1</v>
      </c>
      <c r="AU62" s="144"/>
      <c r="AV62" s="145"/>
      <c r="AW62" s="145"/>
      <c r="AX62" s="145"/>
      <c r="AY62" s="23"/>
      <c r="AZ62" s="146">
        <f>IF(COUNTIF(AZ12:AZ55,"GYJ")=0,"",COUNTIF(AZ12:AZ55,"GYJ"))</f>
        <v>2</v>
      </c>
      <c r="BA62" s="147"/>
      <c r="BB62" s="145"/>
      <c r="BC62" s="145"/>
      <c r="BD62" s="145"/>
      <c r="BE62" s="23"/>
      <c r="BF62" s="374">
        <f t="shared" si="60"/>
        <v>11</v>
      </c>
    </row>
    <row r="63" spans="2:60" ht="15.75" customHeight="1" x14ac:dyDescent="0.25">
      <c r="B63" s="360"/>
      <c r="C63" s="362"/>
      <c r="D63" s="361" t="s">
        <v>63</v>
      </c>
      <c r="E63" s="144"/>
      <c r="F63" s="145"/>
      <c r="G63" s="145"/>
      <c r="H63" s="145"/>
      <c r="I63" s="23"/>
      <c r="J63" s="146" t="str">
        <f>IF(COUNTIF(J12:J55,"GYJ(Z)")=0,"",COUNTIF(J12:J55,"GYJ(Z)"))</f>
        <v/>
      </c>
      <c r="K63" s="144"/>
      <c r="L63" s="145"/>
      <c r="M63" s="145"/>
      <c r="N63" s="145"/>
      <c r="O63" s="23"/>
      <c r="P63" s="146" t="str">
        <f>IF(COUNTIF(P12:P55,"GYJ(Z)")=0,"",COUNTIF(P12:P55,"GYJ(Z)"))</f>
        <v/>
      </c>
      <c r="Q63" s="144"/>
      <c r="R63" s="145"/>
      <c r="S63" s="145"/>
      <c r="T63" s="145"/>
      <c r="U63" s="23"/>
      <c r="V63" s="146" t="str">
        <f>IF(COUNTIF(V12:V55,"GYJ(Z)")=0,"",COUNTIF(V12:V55,"GYJ(Z)"))</f>
        <v/>
      </c>
      <c r="W63" s="144"/>
      <c r="X63" s="145"/>
      <c r="Y63" s="145"/>
      <c r="Z63" s="145"/>
      <c r="AA63" s="23"/>
      <c r="AB63" s="146" t="str">
        <f>IF(COUNTIF(AB12:AB55,"GYJ(Z)")=0,"",COUNTIF(AB12:AB55,"GYJ(Z)"))</f>
        <v/>
      </c>
      <c r="AC63" s="144"/>
      <c r="AD63" s="145"/>
      <c r="AE63" s="145"/>
      <c r="AF63" s="145"/>
      <c r="AG63" s="23"/>
      <c r="AH63" s="146" t="str">
        <f>IF(COUNTIF(AH12:AH55,"GYJ(Z)")=0,"",COUNTIF(AH12:AH55,"GYJ(Z)"))</f>
        <v/>
      </c>
      <c r="AI63" s="144"/>
      <c r="AJ63" s="145"/>
      <c r="AK63" s="145"/>
      <c r="AL63" s="145"/>
      <c r="AM63" s="23"/>
      <c r="AN63" s="146" t="str">
        <f>IF(COUNTIF(AN12:AN55,"GYJ(Z)")=0,"",COUNTIF(AN12:AN55,"GYJ(Z)"))</f>
        <v/>
      </c>
      <c r="AO63" s="144"/>
      <c r="AP63" s="145"/>
      <c r="AQ63" s="145"/>
      <c r="AR63" s="145"/>
      <c r="AS63" s="23"/>
      <c r="AT63" s="146" t="str">
        <f>IF(COUNTIF(AT12:AT55,"GYJ(Z)")=0,"",COUNTIF(AT12:AT55,"GYJ(Z)"))</f>
        <v/>
      </c>
      <c r="AU63" s="144"/>
      <c r="AV63" s="145"/>
      <c r="AW63" s="145"/>
      <c r="AX63" s="145"/>
      <c r="AY63" s="23"/>
      <c r="AZ63" s="146" t="str">
        <f>IF(COUNTIF(AZ12:AZ55,"GYJ(Z)")=0,"",COUNTIF(AZ12:AZ55,"GYJ(Z)"))</f>
        <v/>
      </c>
      <c r="BA63" s="147"/>
      <c r="BB63" s="145"/>
      <c r="BC63" s="145"/>
      <c r="BD63" s="145"/>
      <c r="BE63" s="23"/>
      <c r="BF63" s="374" t="str">
        <f t="shared" si="60"/>
        <v/>
      </c>
    </row>
    <row r="64" spans="2:60" ht="15.75" customHeight="1" x14ac:dyDescent="0.25">
      <c r="B64" s="360"/>
      <c r="C64" s="116"/>
      <c r="D64" s="143" t="s">
        <v>35</v>
      </c>
      <c r="E64" s="144"/>
      <c r="F64" s="145"/>
      <c r="G64" s="145"/>
      <c r="H64" s="145"/>
      <c r="I64" s="23"/>
      <c r="J64" s="146" t="str">
        <f>IF(COUNTIF(J12:J55,"K")=0,"",COUNTIF(J12:J55,"K"))</f>
        <v/>
      </c>
      <c r="K64" s="144"/>
      <c r="L64" s="145"/>
      <c r="M64" s="145"/>
      <c r="N64" s="145"/>
      <c r="O64" s="23"/>
      <c r="P64" s="146" t="str">
        <f>IF(COUNTIF(P12:P55,"K")=0,"",COUNTIF(P12:P55,"K"))</f>
        <v/>
      </c>
      <c r="Q64" s="144"/>
      <c r="R64" s="145"/>
      <c r="S64" s="145"/>
      <c r="T64" s="145"/>
      <c r="U64" s="23"/>
      <c r="V64" s="146" t="str">
        <f>IF(COUNTIF(V12:V55,"K")=0,"",COUNTIF(V12:V55,"K"))</f>
        <v/>
      </c>
      <c r="W64" s="144"/>
      <c r="X64" s="145"/>
      <c r="Y64" s="145"/>
      <c r="Z64" s="145"/>
      <c r="AA64" s="23"/>
      <c r="AB64" s="146" t="str">
        <f>IF(COUNTIF(AB12:AB55,"K")=0,"",COUNTIF(AB12:AB55,"K"))</f>
        <v/>
      </c>
      <c r="AC64" s="144"/>
      <c r="AD64" s="145"/>
      <c r="AE64" s="145"/>
      <c r="AF64" s="145"/>
      <c r="AG64" s="23"/>
      <c r="AH64" s="146" t="str">
        <f>IF(COUNTIF(AH12:AH55,"K")=0,"",COUNTIF(AH12:AH55,"K"))</f>
        <v/>
      </c>
      <c r="AI64" s="144"/>
      <c r="AJ64" s="145"/>
      <c r="AK64" s="145"/>
      <c r="AL64" s="145"/>
      <c r="AM64" s="23"/>
      <c r="AN64" s="146" t="str">
        <f>IF(COUNTIF(AN12:AN55,"K")=0,"",COUNTIF(AN12:AN55,"K"))</f>
        <v/>
      </c>
      <c r="AO64" s="144"/>
      <c r="AP64" s="145"/>
      <c r="AQ64" s="145"/>
      <c r="AR64" s="145"/>
      <c r="AS64" s="23"/>
      <c r="AT64" s="146" t="str">
        <f>IF(COUNTIF(AT12:AT55,"K")=0,"",COUNTIF(AT12:AT55,"K"))</f>
        <v/>
      </c>
      <c r="AU64" s="144"/>
      <c r="AV64" s="145"/>
      <c r="AW64" s="145"/>
      <c r="AX64" s="145"/>
      <c r="AY64" s="23"/>
      <c r="AZ64" s="146" t="str">
        <f>IF(COUNTIF(AZ12:AZ55,"K")=0,"",COUNTIF(AZ12:AZ55,"K"))</f>
        <v/>
      </c>
      <c r="BA64" s="147"/>
      <c r="BB64" s="145"/>
      <c r="BC64" s="145"/>
      <c r="BD64" s="145"/>
      <c r="BE64" s="23"/>
      <c r="BF64" s="374" t="str">
        <f t="shared" si="60"/>
        <v/>
      </c>
    </row>
    <row r="65" spans="2:58" ht="15.75" customHeight="1" x14ac:dyDescent="0.25">
      <c r="B65" s="360"/>
      <c r="C65" s="116"/>
      <c r="D65" s="143" t="s">
        <v>36</v>
      </c>
      <c r="E65" s="144"/>
      <c r="F65" s="145"/>
      <c r="G65" s="145"/>
      <c r="H65" s="145"/>
      <c r="I65" s="23"/>
      <c r="J65" s="146" t="str">
        <f>IF(COUNTIF(J12:J55,"K(Z)")=0,"",COUNTIF(J12:J55,"K(Z)"))</f>
        <v/>
      </c>
      <c r="K65" s="144"/>
      <c r="L65" s="145"/>
      <c r="M65" s="145"/>
      <c r="N65" s="145"/>
      <c r="O65" s="23"/>
      <c r="P65" s="146" t="str">
        <f>IF(COUNTIF(P12:P55,"K(Z)")=0,"",COUNTIF(P12:P55,"K(Z)"))</f>
        <v/>
      </c>
      <c r="Q65" s="144"/>
      <c r="R65" s="145"/>
      <c r="S65" s="145"/>
      <c r="T65" s="145"/>
      <c r="U65" s="23"/>
      <c r="V65" s="146" t="str">
        <f>IF(COUNTIF(V12:V55,"K(Z)")=0,"",COUNTIF(V12:V55,"K(Z)"))</f>
        <v/>
      </c>
      <c r="W65" s="144"/>
      <c r="X65" s="145"/>
      <c r="Y65" s="145"/>
      <c r="Z65" s="145"/>
      <c r="AA65" s="23"/>
      <c r="AB65" s="146">
        <f>IF(COUNTIF(AB12:AB55,"K(Z)")=0,"",COUNTIF(AB12:AB55,"K(Z)"))</f>
        <v>1</v>
      </c>
      <c r="AC65" s="144"/>
      <c r="AD65" s="145"/>
      <c r="AE65" s="145"/>
      <c r="AF65" s="145"/>
      <c r="AG65" s="23"/>
      <c r="AH65" s="146">
        <f>IF(COUNTIF(AH12:AH55,"K(Z)")=0,"",COUNTIF(AH12:AH55,"K(Z)"))</f>
        <v>2</v>
      </c>
      <c r="AI65" s="144"/>
      <c r="AJ65" s="145"/>
      <c r="AK65" s="145"/>
      <c r="AL65" s="145"/>
      <c r="AM65" s="23"/>
      <c r="AN65" s="146">
        <f>IF(COUNTIF(AN12:AN55,"K(Z)")=0,"",COUNTIF(AN12:AN55,"K(Z)"))</f>
        <v>3</v>
      </c>
      <c r="AO65" s="144"/>
      <c r="AP65" s="145"/>
      <c r="AQ65" s="145"/>
      <c r="AR65" s="145"/>
      <c r="AS65" s="23"/>
      <c r="AT65" s="146">
        <f>IF(COUNTIF(AT12:AT55,"K(Z)")=0,"",COUNTIF(AT12:AT55,"K(Z)"))</f>
        <v>3</v>
      </c>
      <c r="AU65" s="144"/>
      <c r="AV65" s="145"/>
      <c r="AW65" s="145"/>
      <c r="AX65" s="145"/>
      <c r="AY65" s="23"/>
      <c r="AZ65" s="146">
        <f>IF(COUNTIF(AZ12:AZ55,"K(Z)")=0,"",COUNTIF(AZ12:AZ55,"K(Z)"))</f>
        <v>3</v>
      </c>
      <c r="BA65" s="147"/>
      <c r="BB65" s="145"/>
      <c r="BC65" s="145"/>
      <c r="BD65" s="145"/>
      <c r="BE65" s="23"/>
      <c r="BF65" s="374">
        <f t="shared" si="60"/>
        <v>12</v>
      </c>
    </row>
    <row r="66" spans="2:58" ht="15.75" customHeight="1" x14ac:dyDescent="0.25">
      <c r="B66" s="360"/>
      <c r="C66" s="116"/>
      <c r="D66" s="361" t="s">
        <v>25</v>
      </c>
      <c r="E66" s="144"/>
      <c r="F66" s="145"/>
      <c r="G66" s="145"/>
      <c r="H66" s="145"/>
      <c r="I66" s="23"/>
      <c r="J66" s="146" t="str">
        <f>IF(COUNTIF(J12:J55,"AV")=0,"",COUNTIF(J12:J55,"AV"))</f>
        <v/>
      </c>
      <c r="K66" s="144"/>
      <c r="L66" s="145"/>
      <c r="M66" s="145"/>
      <c r="N66" s="145"/>
      <c r="O66" s="23"/>
      <c r="P66" s="146" t="str">
        <f>IF(COUNTIF(P12:P55,"AV")=0,"",COUNTIF(P12:P55,"AV"))</f>
        <v/>
      </c>
      <c r="Q66" s="144"/>
      <c r="R66" s="145"/>
      <c r="S66" s="145"/>
      <c r="T66" s="145"/>
      <c r="U66" s="23"/>
      <c r="V66" s="146" t="str">
        <f>IF(COUNTIF(V12:V55,"AV")=0,"",COUNTIF(V12:V55,"AV"))</f>
        <v/>
      </c>
      <c r="W66" s="144"/>
      <c r="X66" s="145"/>
      <c r="Y66" s="145"/>
      <c r="Z66" s="145"/>
      <c r="AA66" s="23"/>
      <c r="AB66" s="146" t="str">
        <f>IF(COUNTIF(AB12:AB55,"AV")=0,"",COUNTIF(AB12:AB55,"AV"))</f>
        <v/>
      </c>
      <c r="AC66" s="144"/>
      <c r="AD66" s="145"/>
      <c r="AE66" s="145"/>
      <c r="AF66" s="145"/>
      <c r="AG66" s="23"/>
      <c r="AH66" s="146" t="str">
        <f>IF(COUNTIF(AH12:AH55,"AV")=0,"",COUNTIF(AH12:AH55,"AV"))</f>
        <v/>
      </c>
      <c r="AI66" s="144"/>
      <c r="AJ66" s="145"/>
      <c r="AK66" s="145"/>
      <c r="AL66" s="145"/>
      <c r="AM66" s="23"/>
      <c r="AN66" s="146" t="str">
        <f>IF(COUNTIF(AN12:AN55,"AV")=0,"",COUNTIF(AN12:AN55,"AV"))</f>
        <v/>
      </c>
      <c r="AO66" s="144"/>
      <c r="AP66" s="145"/>
      <c r="AQ66" s="145"/>
      <c r="AR66" s="145"/>
      <c r="AS66" s="23"/>
      <c r="AT66" s="146" t="str">
        <f>IF(COUNTIF(AT12:AT55,"AV")=0,"",COUNTIF(AT12:AT55,"AV"))</f>
        <v/>
      </c>
      <c r="AU66" s="144"/>
      <c r="AV66" s="145"/>
      <c r="AW66" s="145"/>
      <c r="AX66" s="145"/>
      <c r="AY66" s="23"/>
      <c r="AZ66" s="146" t="str">
        <f>IF(COUNTIF(AZ12:AZ55,"AV")=0,"",COUNTIF(AZ12:AZ55,"AV"))</f>
        <v/>
      </c>
      <c r="BA66" s="147"/>
      <c r="BB66" s="145"/>
      <c r="BC66" s="145"/>
      <c r="BD66" s="145"/>
      <c r="BE66" s="23"/>
      <c r="BF66" s="374" t="str">
        <f t="shared" si="60"/>
        <v/>
      </c>
    </row>
    <row r="67" spans="2:58" ht="15.75" customHeight="1" x14ac:dyDescent="0.25">
      <c r="B67" s="360"/>
      <c r="C67" s="116"/>
      <c r="D67" s="361" t="s">
        <v>64</v>
      </c>
      <c r="E67" s="144"/>
      <c r="F67" s="145"/>
      <c r="G67" s="145"/>
      <c r="H67" s="145"/>
      <c r="I67" s="23"/>
      <c r="J67" s="146" t="str">
        <f>IF(COUNTIF(J12:J55,"KV")=0,"",COUNTIF(J12:J55,"KV"))</f>
        <v/>
      </c>
      <c r="K67" s="144"/>
      <c r="L67" s="145"/>
      <c r="M67" s="145"/>
      <c r="N67" s="145"/>
      <c r="O67" s="23"/>
      <c r="P67" s="146" t="str">
        <f>IF(COUNTIF(P12:P55,"KV")=0,"",COUNTIF(P12:P55,"KV"))</f>
        <v/>
      </c>
      <c r="Q67" s="144"/>
      <c r="R67" s="145"/>
      <c r="S67" s="145"/>
      <c r="T67" s="145"/>
      <c r="U67" s="23"/>
      <c r="V67" s="146" t="str">
        <f>IF(COUNTIF(V12:V55,"KV")=0,"",COUNTIF(V12:V55,"KV"))</f>
        <v/>
      </c>
      <c r="W67" s="144"/>
      <c r="X67" s="145"/>
      <c r="Y67" s="145"/>
      <c r="Z67" s="145"/>
      <c r="AA67" s="23"/>
      <c r="AB67" s="146" t="str">
        <f>IF(COUNTIF(AB12:AB55,"KV")=0,"",COUNTIF(AB12:AB55,"KV"))</f>
        <v/>
      </c>
      <c r="AC67" s="144"/>
      <c r="AD67" s="145"/>
      <c r="AE67" s="145"/>
      <c r="AF67" s="145"/>
      <c r="AG67" s="23"/>
      <c r="AH67" s="146" t="str">
        <f>IF(COUNTIF(AH12:AH55,"KV")=0,"",COUNTIF(AH12:AH55,"KV"))</f>
        <v/>
      </c>
      <c r="AI67" s="144"/>
      <c r="AJ67" s="145"/>
      <c r="AK67" s="145"/>
      <c r="AL67" s="145"/>
      <c r="AM67" s="23"/>
      <c r="AN67" s="146" t="str">
        <f>IF(COUNTIF(AN12:AN55,"KV")=0,"",COUNTIF(AN12:AN55,"KV"))</f>
        <v/>
      </c>
      <c r="AO67" s="144"/>
      <c r="AP67" s="145"/>
      <c r="AQ67" s="145"/>
      <c r="AR67" s="145"/>
      <c r="AS67" s="23"/>
      <c r="AT67" s="146" t="str">
        <f>IF(COUNTIF(AT12:AT55,"KV")=0,"",COUNTIF(AT12:AT55,"KV"))</f>
        <v/>
      </c>
      <c r="AU67" s="144"/>
      <c r="AV67" s="145"/>
      <c r="AW67" s="145"/>
      <c r="AX67" s="145"/>
      <c r="AY67" s="23"/>
      <c r="AZ67" s="146" t="str">
        <f>IF(COUNTIF(AZ12:AZ55,"KV")=0,"",COUNTIF(AZ12:AZ55,"KV"))</f>
        <v/>
      </c>
      <c r="BA67" s="147"/>
      <c r="BB67" s="145"/>
      <c r="BC67" s="145"/>
      <c r="BD67" s="145"/>
      <c r="BE67" s="23"/>
      <c r="BF67" s="374" t="str">
        <f t="shared" si="60"/>
        <v/>
      </c>
    </row>
    <row r="68" spans="2:58" ht="15.75" customHeight="1" x14ac:dyDescent="0.25">
      <c r="B68" s="360"/>
      <c r="C68" s="116"/>
      <c r="D68" s="361" t="s">
        <v>65</v>
      </c>
      <c r="E68" s="158"/>
      <c r="F68" s="159"/>
      <c r="G68" s="159"/>
      <c r="H68" s="159"/>
      <c r="I68" s="160"/>
      <c r="J68" s="146" t="str">
        <f>IF(COUNTIF(J12:J55,"SZG")=0,"",COUNTIF(J12:J55,"SZG"))</f>
        <v/>
      </c>
      <c r="K68" s="158"/>
      <c r="L68" s="159"/>
      <c r="M68" s="159"/>
      <c r="N68" s="159"/>
      <c r="O68" s="160"/>
      <c r="P68" s="146" t="str">
        <f>IF(COUNTIF(P12:P55,"SZG")=0,"",COUNTIF(P12:P55,"SZG"))</f>
        <v/>
      </c>
      <c r="Q68" s="158"/>
      <c r="R68" s="159"/>
      <c r="S68" s="159"/>
      <c r="T68" s="159"/>
      <c r="U68" s="160"/>
      <c r="V68" s="146" t="str">
        <f>IF(COUNTIF(V12:V55,"SZG")=0,"",COUNTIF(V12:V55,"SZG"))</f>
        <v/>
      </c>
      <c r="W68" s="158"/>
      <c r="X68" s="159"/>
      <c r="Y68" s="159"/>
      <c r="Z68" s="159"/>
      <c r="AA68" s="160"/>
      <c r="AB68" s="146" t="str">
        <f>IF(COUNTIF(AB12:AB55,"SZG")=0,"",COUNTIF(AB12:AB55,"SZG"))</f>
        <v/>
      </c>
      <c r="AC68" s="158"/>
      <c r="AD68" s="159"/>
      <c r="AE68" s="159"/>
      <c r="AF68" s="159"/>
      <c r="AG68" s="160"/>
      <c r="AH68" s="146" t="str">
        <f>IF(COUNTIF(AH12:AH55,"SZG")=0,"",COUNTIF(AH12:AH55,"SZG"))</f>
        <v/>
      </c>
      <c r="AI68" s="158"/>
      <c r="AJ68" s="159"/>
      <c r="AK68" s="159"/>
      <c r="AL68" s="159"/>
      <c r="AM68" s="160"/>
      <c r="AN68" s="146" t="str">
        <f>IF(COUNTIF(AN12:AN55,"SZG")=0,"",COUNTIF(AN12:AN55,"SZG"))</f>
        <v/>
      </c>
      <c r="AO68" s="158"/>
      <c r="AP68" s="159"/>
      <c r="AQ68" s="159"/>
      <c r="AR68" s="159"/>
      <c r="AS68" s="160"/>
      <c r="AT68" s="146" t="str">
        <f>IF(COUNTIF(AT12:AT55,"SZG")=0,"",COUNTIF(AT12:AT55,"SZG"))</f>
        <v/>
      </c>
      <c r="AU68" s="158"/>
      <c r="AV68" s="159"/>
      <c r="AW68" s="159"/>
      <c r="AX68" s="159"/>
      <c r="AY68" s="160"/>
      <c r="AZ68" s="146" t="str">
        <f>IF(COUNTIF(AZ12:AZ55,"SZG")=0,"",COUNTIF(AZ12:AZ55,"SZG"))</f>
        <v/>
      </c>
      <c r="BA68" s="147"/>
      <c r="BB68" s="145"/>
      <c r="BC68" s="145"/>
      <c r="BD68" s="145"/>
      <c r="BE68" s="23"/>
      <c r="BF68" s="374" t="str">
        <f t="shared" si="60"/>
        <v/>
      </c>
    </row>
    <row r="69" spans="2:58" ht="15.75" customHeight="1" x14ac:dyDescent="0.25">
      <c r="B69" s="360"/>
      <c r="C69" s="116"/>
      <c r="D69" s="361" t="s">
        <v>66</v>
      </c>
      <c r="E69" s="158"/>
      <c r="F69" s="159"/>
      <c r="G69" s="159"/>
      <c r="H69" s="159"/>
      <c r="I69" s="160"/>
      <c r="J69" s="146" t="str">
        <f>IF(COUNTIF(J12:J55,"ZV")=0,"",COUNTIF(J12:J55,"ZV"))</f>
        <v/>
      </c>
      <c r="K69" s="158"/>
      <c r="L69" s="159"/>
      <c r="M69" s="159"/>
      <c r="N69" s="159"/>
      <c r="O69" s="160"/>
      <c r="P69" s="146" t="str">
        <f>IF(COUNTIF(P12:P55,"ZV")=0,"",COUNTIF(P12:P55,"ZV"))</f>
        <v/>
      </c>
      <c r="Q69" s="158"/>
      <c r="R69" s="159"/>
      <c r="S69" s="159"/>
      <c r="T69" s="159"/>
      <c r="U69" s="160"/>
      <c r="V69" s="146" t="str">
        <f>IF(COUNTIF(V12:V55,"ZV")=0,"",COUNTIF(V12:V55,"ZV"))</f>
        <v/>
      </c>
      <c r="W69" s="158"/>
      <c r="X69" s="159"/>
      <c r="Y69" s="159"/>
      <c r="Z69" s="159"/>
      <c r="AA69" s="160"/>
      <c r="AB69" s="146" t="str">
        <f>IF(COUNTIF(AB12:AB55,"ZV")=0,"",COUNTIF(AB12:AB55,"ZV"))</f>
        <v/>
      </c>
      <c r="AC69" s="158"/>
      <c r="AD69" s="159"/>
      <c r="AE69" s="159"/>
      <c r="AF69" s="159"/>
      <c r="AG69" s="160"/>
      <c r="AH69" s="146" t="str">
        <f>IF(COUNTIF(AH12:AH55,"ZV")=0,"",COUNTIF(AH12:AH55,"ZV"))</f>
        <v/>
      </c>
      <c r="AI69" s="158"/>
      <c r="AJ69" s="159"/>
      <c r="AK69" s="159"/>
      <c r="AL69" s="159"/>
      <c r="AM69" s="160"/>
      <c r="AN69" s="146" t="str">
        <f>IF(COUNTIF(AN12:AN55,"ZV")=0,"",COUNTIF(AN12:AN55,"ZV"))</f>
        <v/>
      </c>
      <c r="AO69" s="158"/>
      <c r="AP69" s="159"/>
      <c r="AQ69" s="159"/>
      <c r="AR69" s="159"/>
      <c r="AS69" s="160"/>
      <c r="AT69" s="146" t="str">
        <f>IF(COUNTIF(AT12:AT55,"ZV")=0,"",COUNTIF(AT12:AT55,"ZV"))</f>
        <v/>
      </c>
      <c r="AU69" s="158"/>
      <c r="AV69" s="159"/>
      <c r="AW69" s="159"/>
      <c r="AX69" s="159"/>
      <c r="AY69" s="160"/>
      <c r="AZ69" s="146">
        <f>IF(COUNTIF(AZ12:AZ55,"ZV")=0,"",COUNTIF(AZ12:AZ55,"ZV"))</f>
        <v>4</v>
      </c>
      <c r="BA69" s="147"/>
      <c r="BB69" s="145"/>
      <c r="BC69" s="145"/>
      <c r="BD69" s="145"/>
      <c r="BE69" s="23"/>
      <c r="BF69" s="374">
        <f t="shared" si="60"/>
        <v>4</v>
      </c>
    </row>
    <row r="70" spans="2:58" ht="15.75" customHeight="1" thickBot="1" x14ac:dyDescent="0.3">
      <c r="B70" s="366"/>
      <c r="C70" s="367"/>
      <c r="D70" s="368" t="s">
        <v>26</v>
      </c>
      <c r="E70" s="369"/>
      <c r="F70" s="364"/>
      <c r="G70" s="364"/>
      <c r="H70" s="364"/>
      <c r="I70" s="365"/>
      <c r="J70" s="370">
        <f>IF(SUM(J58:J69)=0,"",SUM(J58:J69))</f>
        <v>2</v>
      </c>
      <c r="K70" s="369"/>
      <c r="L70" s="364"/>
      <c r="M70" s="364"/>
      <c r="N70" s="364"/>
      <c r="O70" s="365"/>
      <c r="P70" s="370">
        <f>IF(SUM(P58:P69)=0,"",SUM(P58:P69))</f>
        <v>6</v>
      </c>
      <c r="Q70" s="369"/>
      <c r="R70" s="364"/>
      <c r="S70" s="364"/>
      <c r="T70" s="364"/>
      <c r="U70" s="365"/>
      <c r="V70" s="370">
        <f>IF(SUM(V58:V69)=0,"",SUM(V58:V69))</f>
        <v>2</v>
      </c>
      <c r="W70" s="369"/>
      <c r="X70" s="364"/>
      <c r="Y70" s="364"/>
      <c r="Z70" s="364"/>
      <c r="AA70" s="365"/>
      <c r="AB70" s="370">
        <f>IF(SUM(AB58:AB69)=0,"",SUM(AB58:AB69))</f>
        <v>4</v>
      </c>
      <c r="AC70" s="369"/>
      <c r="AD70" s="364"/>
      <c r="AE70" s="364"/>
      <c r="AF70" s="364"/>
      <c r="AG70" s="365"/>
      <c r="AH70" s="370">
        <f>IF(SUM(AH58:AH69)=0,"",SUM(AH58:AH69))</f>
        <v>4</v>
      </c>
      <c r="AI70" s="369"/>
      <c r="AJ70" s="364"/>
      <c r="AK70" s="364"/>
      <c r="AL70" s="364"/>
      <c r="AM70" s="365"/>
      <c r="AN70" s="370">
        <f>IF(SUM(AN58:AN69)=0,"",SUM(AN58:AN69))</f>
        <v>6</v>
      </c>
      <c r="AO70" s="369"/>
      <c r="AP70" s="364"/>
      <c r="AQ70" s="364"/>
      <c r="AR70" s="364"/>
      <c r="AS70" s="365"/>
      <c r="AT70" s="370">
        <f>IF(SUM(AT58:AT69)=0,"",SUM(AT58:AT69))</f>
        <v>5</v>
      </c>
      <c r="AU70" s="369"/>
      <c r="AV70" s="364"/>
      <c r="AW70" s="364"/>
      <c r="AX70" s="364"/>
      <c r="AY70" s="365"/>
      <c r="AZ70" s="370">
        <f>IF(SUM(AZ58:AZ69)=0,"",SUM(AZ58:AZ69))</f>
        <v>11</v>
      </c>
      <c r="BA70" s="363"/>
      <c r="BB70" s="364"/>
      <c r="BC70" s="364"/>
      <c r="BD70" s="364"/>
      <c r="BE70" s="365"/>
      <c r="BF70" s="374">
        <f t="shared" si="60"/>
        <v>40</v>
      </c>
    </row>
    <row r="71" spans="2:58" ht="15.75" customHeight="1" thickTop="1" x14ac:dyDescent="0.2">
      <c r="C71" s="372"/>
      <c r="D71" s="372"/>
    </row>
    <row r="72" spans="2:58" ht="15.75" customHeight="1" x14ac:dyDescent="0.2">
      <c r="C72" s="372"/>
      <c r="D72" s="372"/>
      <c r="F72" s="373"/>
    </row>
    <row r="73" spans="2:58" ht="15.75" customHeight="1" x14ac:dyDescent="0.2">
      <c r="C73" s="372"/>
      <c r="D73" s="372"/>
    </row>
    <row r="74" spans="2:58" ht="15.75" customHeight="1" x14ac:dyDescent="0.2">
      <c r="C74" s="372"/>
      <c r="D74" s="372"/>
    </row>
    <row r="75" spans="2:58" ht="15.75" customHeight="1" x14ac:dyDescent="0.2">
      <c r="C75" s="372"/>
      <c r="D75" s="372"/>
    </row>
    <row r="76" spans="2:58" ht="15.75" customHeight="1" x14ac:dyDescent="0.2">
      <c r="C76" s="372"/>
      <c r="D76" s="372"/>
    </row>
    <row r="77" spans="2:58" ht="15.75" customHeight="1" x14ac:dyDescent="0.2">
      <c r="C77" s="372"/>
      <c r="D77" s="372"/>
    </row>
    <row r="78" spans="2:58" ht="15.75" customHeight="1" x14ac:dyDescent="0.2">
      <c r="C78" s="372"/>
      <c r="D78" s="372"/>
    </row>
    <row r="79" spans="2:58" ht="15.75" customHeight="1" x14ac:dyDescent="0.2">
      <c r="C79" s="372"/>
      <c r="D79" s="372"/>
    </row>
    <row r="80" spans="2:58" ht="15.75" customHeight="1" x14ac:dyDescent="0.2">
      <c r="C80" s="372"/>
      <c r="D80" s="372"/>
    </row>
    <row r="81" spans="3:4" ht="15.75" customHeight="1" x14ac:dyDescent="0.2">
      <c r="C81" s="372"/>
      <c r="D81" s="372"/>
    </row>
    <row r="82" spans="3:4" ht="15.75" customHeight="1" x14ac:dyDescent="0.2">
      <c r="C82" s="372"/>
      <c r="D82" s="372"/>
    </row>
    <row r="83" spans="3:4" ht="15.75" customHeight="1" x14ac:dyDescent="0.2">
      <c r="C83" s="372"/>
      <c r="D83" s="372"/>
    </row>
    <row r="84" spans="3:4" ht="15.75" customHeight="1" x14ac:dyDescent="0.2">
      <c r="C84" s="372"/>
      <c r="D84" s="372"/>
    </row>
    <row r="85" spans="3:4" ht="15.75" customHeight="1" x14ac:dyDescent="0.2">
      <c r="C85" s="372"/>
      <c r="D85" s="372"/>
    </row>
    <row r="86" spans="3:4" ht="15.75" customHeight="1" x14ac:dyDescent="0.2">
      <c r="C86" s="372"/>
      <c r="D86" s="372"/>
    </row>
    <row r="87" spans="3:4" ht="15.75" customHeight="1" x14ac:dyDescent="0.2">
      <c r="C87" s="372"/>
      <c r="D87" s="372"/>
    </row>
    <row r="88" spans="3:4" ht="15.75" customHeight="1" x14ac:dyDescent="0.2">
      <c r="C88" s="372"/>
      <c r="D88" s="372"/>
    </row>
    <row r="89" spans="3:4" ht="15.75" customHeight="1" x14ac:dyDescent="0.2">
      <c r="C89" s="372"/>
      <c r="D89" s="372"/>
    </row>
    <row r="90" spans="3:4" ht="15.75" customHeight="1" x14ac:dyDescent="0.2">
      <c r="C90" s="372"/>
      <c r="D90" s="372"/>
    </row>
    <row r="91" spans="3:4" ht="15.75" customHeight="1" x14ac:dyDescent="0.2">
      <c r="C91" s="372"/>
      <c r="D91" s="372"/>
    </row>
    <row r="92" spans="3:4" ht="15.75" customHeight="1" x14ac:dyDescent="0.2">
      <c r="C92" s="372"/>
      <c r="D92" s="372"/>
    </row>
    <row r="93" spans="3:4" ht="15.75" customHeight="1" x14ac:dyDescent="0.2">
      <c r="C93" s="372"/>
      <c r="D93" s="372"/>
    </row>
    <row r="94" spans="3:4" ht="15.75" customHeight="1" x14ac:dyDescent="0.2">
      <c r="C94" s="372"/>
      <c r="D94" s="372"/>
    </row>
    <row r="95" spans="3:4" ht="15.75" customHeight="1" x14ac:dyDescent="0.2">
      <c r="C95" s="372"/>
      <c r="D95" s="372"/>
    </row>
    <row r="96" spans="3:4" ht="15.75" customHeight="1" x14ac:dyDescent="0.2">
      <c r="C96" s="372"/>
      <c r="D96" s="372"/>
    </row>
    <row r="97" spans="3:4" ht="15.75" customHeight="1" x14ac:dyDescent="0.2">
      <c r="C97" s="372"/>
      <c r="D97" s="372"/>
    </row>
    <row r="98" spans="3:4" ht="15.75" customHeight="1" x14ac:dyDescent="0.2">
      <c r="C98" s="372"/>
      <c r="D98" s="372"/>
    </row>
    <row r="99" spans="3:4" ht="15.75" customHeight="1" x14ac:dyDescent="0.2">
      <c r="C99" s="372"/>
      <c r="D99" s="372"/>
    </row>
    <row r="100" spans="3:4" ht="15.75" customHeight="1" x14ac:dyDescent="0.2">
      <c r="C100" s="372"/>
      <c r="D100" s="372"/>
    </row>
    <row r="101" spans="3:4" ht="15.75" customHeight="1" x14ac:dyDescent="0.2">
      <c r="C101" s="372"/>
      <c r="D101" s="372"/>
    </row>
    <row r="102" spans="3:4" ht="15.75" customHeight="1" x14ac:dyDescent="0.2">
      <c r="C102" s="372"/>
      <c r="D102" s="372"/>
    </row>
    <row r="103" spans="3:4" ht="15.75" customHeight="1" x14ac:dyDescent="0.2">
      <c r="C103" s="372"/>
      <c r="D103" s="372"/>
    </row>
    <row r="104" spans="3:4" ht="15.75" customHeight="1" x14ac:dyDescent="0.2">
      <c r="C104" s="372"/>
      <c r="D104" s="372"/>
    </row>
    <row r="105" spans="3:4" ht="15.75" customHeight="1" x14ac:dyDescent="0.2">
      <c r="C105" s="372"/>
      <c r="D105" s="372"/>
    </row>
    <row r="106" spans="3:4" ht="15.75" customHeight="1" x14ac:dyDescent="0.2">
      <c r="C106" s="372"/>
      <c r="D106" s="372"/>
    </row>
    <row r="107" spans="3:4" ht="15.75" customHeight="1" x14ac:dyDescent="0.2">
      <c r="C107" s="372"/>
      <c r="D107" s="372"/>
    </row>
    <row r="108" spans="3:4" ht="15.75" customHeight="1" x14ac:dyDescent="0.2">
      <c r="C108" s="372"/>
      <c r="D108" s="372"/>
    </row>
    <row r="109" spans="3:4" ht="15.75" customHeight="1" x14ac:dyDescent="0.2">
      <c r="C109" s="372"/>
      <c r="D109" s="372"/>
    </row>
    <row r="110" spans="3:4" ht="15.75" customHeight="1" x14ac:dyDescent="0.2">
      <c r="C110" s="372"/>
      <c r="D110" s="372"/>
    </row>
    <row r="111" spans="3:4" ht="15.75" customHeight="1" x14ac:dyDescent="0.2">
      <c r="C111" s="372"/>
      <c r="D111" s="372"/>
    </row>
    <row r="112" spans="3:4" ht="15.75" customHeight="1" x14ac:dyDescent="0.2">
      <c r="C112" s="372"/>
      <c r="D112" s="372"/>
    </row>
    <row r="113" spans="3:4" ht="15.75" customHeight="1" x14ac:dyDescent="0.2">
      <c r="C113" s="372"/>
      <c r="D113" s="372"/>
    </row>
    <row r="114" spans="3:4" ht="15.75" customHeight="1" x14ac:dyDescent="0.2">
      <c r="C114" s="372"/>
      <c r="D114" s="372"/>
    </row>
    <row r="115" spans="3:4" ht="15.75" customHeight="1" x14ac:dyDescent="0.2">
      <c r="C115" s="372"/>
      <c r="D115" s="372"/>
    </row>
    <row r="116" spans="3:4" ht="15.75" customHeight="1" x14ac:dyDescent="0.2">
      <c r="C116" s="372"/>
      <c r="D116" s="372"/>
    </row>
    <row r="117" spans="3:4" ht="15.75" customHeight="1" x14ac:dyDescent="0.2">
      <c r="C117" s="372"/>
      <c r="D117" s="372"/>
    </row>
    <row r="118" spans="3:4" ht="15.75" customHeight="1" x14ac:dyDescent="0.2">
      <c r="C118" s="372"/>
      <c r="D118" s="372"/>
    </row>
    <row r="119" spans="3:4" ht="15.75" customHeight="1" x14ac:dyDescent="0.2">
      <c r="C119" s="372"/>
      <c r="D119" s="372"/>
    </row>
    <row r="120" spans="3:4" ht="15.75" customHeight="1" x14ac:dyDescent="0.2">
      <c r="C120" s="372"/>
      <c r="D120" s="372"/>
    </row>
    <row r="121" spans="3:4" ht="15.75" customHeight="1" x14ac:dyDescent="0.2">
      <c r="C121" s="372"/>
      <c r="D121" s="372"/>
    </row>
    <row r="122" spans="3:4" ht="15.75" customHeight="1" x14ac:dyDescent="0.2">
      <c r="C122" s="372"/>
      <c r="D122" s="372"/>
    </row>
    <row r="123" spans="3:4" ht="15.75" customHeight="1" x14ac:dyDescent="0.2">
      <c r="C123" s="372"/>
      <c r="D123" s="372"/>
    </row>
    <row r="124" spans="3:4" ht="15.75" customHeight="1" x14ac:dyDescent="0.2">
      <c r="C124" s="372"/>
      <c r="D124" s="372"/>
    </row>
    <row r="125" spans="3:4" ht="15.75" customHeight="1" x14ac:dyDescent="0.2">
      <c r="C125" s="372"/>
      <c r="D125" s="372"/>
    </row>
    <row r="126" spans="3:4" ht="15.75" customHeight="1" x14ac:dyDescent="0.2">
      <c r="C126" s="372"/>
      <c r="D126" s="372"/>
    </row>
    <row r="127" spans="3:4" ht="15.75" customHeight="1" x14ac:dyDescent="0.2">
      <c r="C127" s="372"/>
      <c r="D127" s="372"/>
    </row>
    <row r="128" spans="3:4" ht="15.75" customHeight="1" x14ac:dyDescent="0.2">
      <c r="C128" s="372"/>
      <c r="D128" s="372"/>
    </row>
    <row r="129" spans="3:4" ht="15.75" customHeight="1" x14ac:dyDescent="0.2">
      <c r="C129" s="372"/>
      <c r="D129" s="372"/>
    </row>
    <row r="130" spans="3:4" ht="15.75" customHeight="1" x14ac:dyDescent="0.2">
      <c r="C130" s="372"/>
      <c r="D130" s="372"/>
    </row>
    <row r="131" spans="3:4" ht="15.75" customHeight="1" x14ac:dyDescent="0.2">
      <c r="C131" s="372"/>
      <c r="D131" s="372"/>
    </row>
    <row r="132" spans="3:4" ht="15.75" customHeight="1" x14ac:dyDescent="0.2">
      <c r="C132" s="372"/>
      <c r="D132" s="372"/>
    </row>
    <row r="133" spans="3:4" ht="15.75" customHeight="1" x14ac:dyDescent="0.2">
      <c r="C133" s="372"/>
      <c r="D133" s="372"/>
    </row>
    <row r="134" spans="3:4" ht="15.75" customHeight="1" x14ac:dyDescent="0.2">
      <c r="C134" s="372"/>
      <c r="D134" s="372"/>
    </row>
    <row r="135" spans="3:4" ht="15.75" customHeight="1" x14ac:dyDescent="0.2">
      <c r="C135" s="372"/>
      <c r="D135" s="372"/>
    </row>
    <row r="136" spans="3:4" ht="15.75" customHeight="1" x14ac:dyDescent="0.2"/>
    <row r="137" spans="3:4" ht="15.75" customHeight="1" x14ac:dyDescent="0.2"/>
    <row r="138" spans="3:4" ht="15.75" customHeight="1" x14ac:dyDescent="0.2"/>
    <row r="139" spans="3:4" ht="15.75" customHeight="1" x14ac:dyDescent="0.2"/>
    <row r="140" spans="3:4" ht="15.75" customHeight="1" x14ac:dyDescent="0.2"/>
    <row r="141" spans="3:4" ht="15.75" customHeight="1" x14ac:dyDescent="0.2"/>
    <row r="142" spans="3:4" ht="15.75" customHeight="1" x14ac:dyDescent="0.2"/>
    <row r="143" spans="3:4" ht="15.75" customHeight="1" x14ac:dyDescent="0.2"/>
    <row r="144" spans="3: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</sheetData>
  <sheetProtection selectLockedCells="1"/>
  <protectedRanges>
    <protectedRange sqref="D57" name="Tartomány4"/>
    <protectedRange sqref="D69:D70" name="Tartomány4_1"/>
    <protectedRange sqref="D28:D31" name="Tartomány1_2_1_1_1_1_1"/>
    <protectedRange sqref="D14" name="Tartomány1_2_1_4_2_1"/>
    <protectedRange sqref="D15" name="Tartomány1_2_1_4_1_1_1"/>
    <protectedRange sqref="D19 D21:D22" name="Tartomány1_2_1_1_2_1"/>
    <protectedRange sqref="D20" name="Tartomány1_2_1_1_1_1_1_1"/>
    <protectedRange sqref="D47" name="Tartomány1_2_1_2_1_1_1"/>
  </protectedRanges>
  <mergeCells count="64">
    <mergeCell ref="BA8:BB8"/>
    <mergeCell ref="AQ8:AR8"/>
    <mergeCell ref="E52:AB52"/>
    <mergeCell ref="AC52:AZ52"/>
    <mergeCell ref="BA52:BF52"/>
    <mergeCell ref="AO8:AP8"/>
    <mergeCell ref="AB8:AB9"/>
    <mergeCell ref="AC8:AD8"/>
    <mergeCell ref="AE8:AF8"/>
    <mergeCell ref="AG8:AG9"/>
    <mergeCell ref="AH8:AH9"/>
    <mergeCell ref="B57:AB57"/>
    <mergeCell ref="BC8:BD8"/>
    <mergeCell ref="BE8:BE9"/>
    <mergeCell ref="BF8:BF9"/>
    <mergeCell ref="E45:AB45"/>
    <mergeCell ref="AC45:AZ45"/>
    <mergeCell ref="BA45:BF45"/>
    <mergeCell ref="AT8:AT9"/>
    <mergeCell ref="AU8:AV8"/>
    <mergeCell ref="AW8:AX8"/>
    <mergeCell ref="AY8:AY9"/>
    <mergeCell ref="AZ8:AZ9"/>
    <mergeCell ref="AI8:AJ8"/>
    <mergeCell ref="AK8:AL8"/>
    <mergeCell ref="AM8:AM9"/>
    <mergeCell ref="AN8:AN9"/>
    <mergeCell ref="BA6:BF7"/>
    <mergeCell ref="BG6:BG9"/>
    <mergeCell ref="BH6:BH9"/>
    <mergeCell ref="E7:J7"/>
    <mergeCell ref="K7:P7"/>
    <mergeCell ref="Q7:V7"/>
    <mergeCell ref="W7:AB7"/>
    <mergeCell ref="AC7:AH7"/>
    <mergeCell ref="AI7:AN7"/>
    <mergeCell ref="AO7:AT7"/>
    <mergeCell ref="AA8:AA9"/>
    <mergeCell ref="AU7:AZ7"/>
    <mergeCell ref="E8:F8"/>
    <mergeCell ref="G8:H8"/>
    <mergeCell ref="I8:I9"/>
    <mergeCell ref="J8:J9"/>
    <mergeCell ref="B1:BF1"/>
    <mergeCell ref="B2:BF2"/>
    <mergeCell ref="B3:BF3"/>
    <mergeCell ref="B4:BF4"/>
    <mergeCell ref="B5:BF5"/>
    <mergeCell ref="B6:B9"/>
    <mergeCell ref="C6:C9"/>
    <mergeCell ref="D6:D9"/>
    <mergeCell ref="E6:AB6"/>
    <mergeCell ref="AC6:AZ6"/>
    <mergeCell ref="K8:L8"/>
    <mergeCell ref="M8:N8"/>
    <mergeCell ref="O8:O9"/>
    <mergeCell ref="P8:P9"/>
    <mergeCell ref="Q8:R8"/>
    <mergeCell ref="S8:T8"/>
    <mergeCell ref="U8:U9"/>
    <mergeCell ref="V8:V9"/>
    <mergeCell ref="W8:X8"/>
    <mergeCell ref="Y8:Z8"/>
    <mergeCell ref="AS8:AS9"/>
  </mergeCells>
  <pageMargins left="0.19685039370078741" right="0.19685039370078741" top="0.19685039370078741" bottom="0.19685039370078741" header="0.11811023622047245" footer="0.11811023622047245"/>
  <pageSetup paperSize="8" scale="6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1:BG174"/>
  <sheetViews>
    <sheetView topLeftCell="M19" zoomScale="89" zoomScaleNormal="89" workbookViewId="0">
      <selection activeCell="A37" sqref="A37:XFD37"/>
    </sheetView>
  </sheetViews>
  <sheetFormatPr defaultColWidth="10.6640625" defaultRowHeight="15" x14ac:dyDescent="0.2"/>
  <cols>
    <col min="1" max="1" width="17.1640625" style="371" customWidth="1"/>
    <col min="2" max="2" width="7.1640625" style="229" customWidth="1"/>
    <col min="3" max="3" width="60.33203125" style="229" customWidth="1"/>
    <col min="4" max="4" width="5.33203125" style="229" customWidth="1"/>
    <col min="5" max="5" width="6.83203125" style="229" customWidth="1"/>
    <col min="6" max="6" width="5.33203125" style="229" customWidth="1"/>
    <col min="7" max="7" width="6.83203125" style="229" customWidth="1"/>
    <col min="8" max="8" width="5.33203125" style="229" customWidth="1"/>
    <col min="9" max="9" width="5.6640625" style="229" bestFit="1" customWidth="1"/>
    <col min="10" max="10" width="5.33203125" style="229" customWidth="1"/>
    <col min="11" max="11" width="6.83203125" style="229" customWidth="1"/>
    <col min="12" max="12" width="5.33203125" style="229" customWidth="1"/>
    <col min="13" max="13" width="6.83203125" style="229" customWidth="1"/>
    <col min="14" max="14" width="5.33203125" style="229" customWidth="1"/>
    <col min="15" max="15" width="5.6640625" style="229" bestFit="1" customWidth="1"/>
    <col min="16" max="16" width="5.33203125" style="229" bestFit="1" customWidth="1"/>
    <col min="17" max="17" width="6.83203125" style="229" customWidth="1"/>
    <col min="18" max="18" width="5.33203125" style="229" bestFit="1" customWidth="1"/>
    <col min="19" max="19" width="6.83203125" style="229" customWidth="1"/>
    <col min="20" max="20" width="5.33203125" style="229" customWidth="1"/>
    <col min="21" max="21" width="5.6640625" style="229" bestFit="1" customWidth="1"/>
    <col min="22" max="22" width="5.33203125" style="229" bestFit="1" customWidth="1"/>
    <col min="23" max="23" width="6.83203125" style="229" customWidth="1"/>
    <col min="24" max="24" width="5.33203125" style="229" bestFit="1" customWidth="1"/>
    <col min="25" max="25" width="6.83203125" style="229" customWidth="1"/>
    <col min="26" max="26" width="5.33203125" style="229" customWidth="1"/>
    <col min="27" max="27" width="5.6640625" style="229" bestFit="1" customWidth="1"/>
    <col min="28" max="28" width="5.33203125" style="229" customWidth="1"/>
    <col min="29" max="29" width="6.83203125" style="229" customWidth="1"/>
    <col min="30" max="30" width="5.33203125" style="229" customWidth="1"/>
    <col min="31" max="31" width="6.83203125" style="229" customWidth="1"/>
    <col min="32" max="32" width="5.33203125" style="229" customWidth="1"/>
    <col min="33" max="33" width="5.6640625" style="229" bestFit="1" customWidth="1"/>
    <col min="34" max="34" width="5.33203125" style="229" customWidth="1"/>
    <col min="35" max="35" width="6.83203125" style="229" customWidth="1"/>
    <col min="36" max="36" width="5.33203125" style="229" customWidth="1"/>
    <col min="37" max="37" width="6.83203125" style="229" customWidth="1"/>
    <col min="38" max="38" width="5.33203125" style="229" customWidth="1"/>
    <col min="39" max="39" width="5.6640625" style="229" bestFit="1" customWidth="1"/>
    <col min="40" max="40" width="5.33203125" style="229" bestFit="1" customWidth="1"/>
    <col min="41" max="41" width="6.83203125" style="229" customWidth="1"/>
    <col min="42" max="42" width="5.33203125" style="229" bestFit="1" customWidth="1"/>
    <col min="43" max="43" width="6.83203125" style="229" customWidth="1"/>
    <col min="44" max="44" width="5.33203125" style="229" customWidth="1"/>
    <col min="45" max="45" width="5.6640625" style="229" bestFit="1" customWidth="1"/>
    <col min="46" max="46" width="5.33203125" style="229" bestFit="1" customWidth="1"/>
    <col min="47" max="47" width="6.83203125" style="229" customWidth="1"/>
    <col min="48" max="48" width="5.33203125" style="229" bestFit="1" customWidth="1"/>
    <col min="49" max="49" width="6.83203125" style="229" customWidth="1"/>
    <col min="50" max="50" width="5.33203125" style="229" customWidth="1"/>
    <col min="51" max="51" width="5.6640625" style="229" bestFit="1" customWidth="1"/>
    <col min="52" max="52" width="6.83203125" style="229" bestFit="1" customWidth="1"/>
    <col min="53" max="53" width="8.1640625" style="229" customWidth="1"/>
    <col min="54" max="54" width="6.83203125" style="229" bestFit="1" customWidth="1"/>
    <col min="55" max="55" width="8.1640625" style="229" bestFit="1" customWidth="1"/>
    <col min="56" max="56" width="6.83203125" style="229" bestFit="1" customWidth="1"/>
    <col min="57" max="57" width="9" style="229" customWidth="1"/>
    <col min="58" max="58" width="36.33203125" style="229" customWidth="1"/>
    <col min="59" max="59" width="39" style="229" customWidth="1"/>
    <col min="60" max="16384" width="10.6640625" style="229"/>
  </cols>
  <sheetData>
    <row r="1" spans="1:59" ht="21.95" customHeight="1" x14ac:dyDescent="0.2">
      <c r="A1" s="855" t="s">
        <v>0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  <c r="W1" s="855"/>
      <c r="X1" s="855"/>
      <c r="Y1" s="855"/>
      <c r="Z1" s="855"/>
      <c r="AA1" s="855"/>
      <c r="AB1" s="855"/>
      <c r="AC1" s="855"/>
      <c r="AD1" s="855"/>
      <c r="AE1" s="855"/>
      <c r="AF1" s="855"/>
      <c r="AG1" s="855"/>
      <c r="AH1" s="855"/>
      <c r="AI1" s="855"/>
      <c r="AJ1" s="855"/>
      <c r="AK1" s="855"/>
      <c r="AL1" s="855"/>
      <c r="AM1" s="855"/>
      <c r="AN1" s="855"/>
      <c r="AO1" s="855"/>
      <c r="AP1" s="855"/>
      <c r="AQ1" s="855"/>
      <c r="AR1" s="855"/>
      <c r="AS1" s="855"/>
      <c r="AT1" s="855"/>
      <c r="AU1" s="855"/>
      <c r="AV1" s="855"/>
      <c r="AW1" s="855"/>
      <c r="AX1" s="855"/>
      <c r="AY1" s="855"/>
      <c r="AZ1" s="855"/>
      <c r="BA1" s="855"/>
      <c r="BB1" s="855"/>
      <c r="BC1" s="855"/>
      <c r="BD1" s="855"/>
      <c r="BE1" s="855"/>
    </row>
    <row r="2" spans="1:59" ht="21.95" customHeight="1" x14ac:dyDescent="0.2">
      <c r="A2" s="827" t="s">
        <v>307</v>
      </c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827"/>
      <c r="AB2" s="827"/>
      <c r="AC2" s="827"/>
      <c r="AD2" s="827"/>
      <c r="AE2" s="827"/>
      <c r="AF2" s="827"/>
      <c r="AG2" s="827"/>
      <c r="AH2" s="827"/>
      <c r="AI2" s="827"/>
      <c r="AJ2" s="827"/>
      <c r="AK2" s="827"/>
      <c r="AL2" s="827"/>
      <c r="AM2" s="827"/>
      <c r="AN2" s="827"/>
      <c r="AO2" s="827"/>
      <c r="AP2" s="827"/>
      <c r="AQ2" s="827"/>
      <c r="AR2" s="827"/>
      <c r="AS2" s="827"/>
      <c r="AT2" s="827"/>
      <c r="AU2" s="827"/>
      <c r="AV2" s="827"/>
      <c r="AW2" s="827"/>
      <c r="AX2" s="827"/>
      <c r="AY2" s="827"/>
      <c r="AZ2" s="827"/>
      <c r="BA2" s="827"/>
      <c r="BB2" s="827"/>
      <c r="BC2" s="827"/>
      <c r="BD2" s="827"/>
      <c r="BE2" s="827"/>
    </row>
    <row r="3" spans="1:59" ht="23.25" x14ac:dyDescent="0.2">
      <c r="A3" s="873" t="s">
        <v>306</v>
      </c>
      <c r="B3" s="873"/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  <c r="Q3" s="873"/>
      <c r="R3" s="873"/>
      <c r="S3" s="873"/>
      <c r="T3" s="873"/>
      <c r="U3" s="873"/>
      <c r="V3" s="873"/>
      <c r="W3" s="873"/>
      <c r="X3" s="873"/>
      <c r="Y3" s="873"/>
      <c r="Z3" s="873"/>
      <c r="AA3" s="873"/>
      <c r="AB3" s="873"/>
      <c r="AC3" s="873"/>
      <c r="AD3" s="873"/>
      <c r="AE3" s="873"/>
      <c r="AF3" s="873"/>
      <c r="AG3" s="873"/>
      <c r="AH3" s="873"/>
      <c r="AI3" s="873"/>
      <c r="AJ3" s="873"/>
      <c r="AK3" s="873"/>
      <c r="AL3" s="873"/>
      <c r="AM3" s="873"/>
      <c r="AN3" s="873"/>
      <c r="AO3" s="873"/>
      <c r="AP3" s="873"/>
      <c r="AQ3" s="873"/>
      <c r="AR3" s="873"/>
      <c r="AS3" s="873"/>
      <c r="AT3" s="873"/>
      <c r="AU3" s="873"/>
      <c r="AV3" s="873"/>
      <c r="AW3" s="873"/>
      <c r="AX3" s="873"/>
      <c r="AY3" s="873"/>
      <c r="AZ3" s="873"/>
      <c r="BA3" s="873"/>
      <c r="BB3" s="873"/>
      <c r="BC3" s="873"/>
      <c r="BD3" s="873"/>
      <c r="BE3" s="873"/>
    </row>
    <row r="4" spans="1:59" s="230" customFormat="1" ht="23.25" x14ac:dyDescent="0.2">
      <c r="A4" s="827" t="s">
        <v>619</v>
      </c>
      <c r="B4" s="827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7"/>
      <c r="Q4" s="827"/>
      <c r="R4" s="827"/>
      <c r="S4" s="827"/>
      <c r="T4" s="827"/>
      <c r="U4" s="827"/>
      <c r="V4" s="827"/>
      <c r="W4" s="827"/>
      <c r="X4" s="827"/>
      <c r="Y4" s="827"/>
      <c r="Z4" s="827"/>
      <c r="AA4" s="827"/>
      <c r="AB4" s="827"/>
      <c r="AC4" s="827"/>
      <c r="AD4" s="827"/>
      <c r="AE4" s="827"/>
      <c r="AF4" s="827"/>
      <c r="AG4" s="827"/>
      <c r="AH4" s="827"/>
      <c r="AI4" s="827"/>
      <c r="AJ4" s="827"/>
      <c r="AK4" s="827"/>
      <c r="AL4" s="827"/>
      <c r="AM4" s="827"/>
      <c r="AN4" s="827"/>
      <c r="AO4" s="827"/>
      <c r="AP4" s="827"/>
      <c r="AQ4" s="827"/>
      <c r="AR4" s="827"/>
      <c r="AS4" s="827"/>
      <c r="AT4" s="827"/>
      <c r="AU4" s="827"/>
      <c r="AV4" s="827"/>
      <c r="AW4" s="827"/>
      <c r="AX4" s="827"/>
      <c r="AY4" s="827"/>
      <c r="AZ4" s="827"/>
      <c r="BA4" s="827"/>
      <c r="BB4" s="827"/>
      <c r="BC4" s="827"/>
      <c r="BD4" s="827"/>
      <c r="BE4" s="827"/>
    </row>
    <row r="5" spans="1:59" ht="24" customHeight="1" thickBot="1" x14ac:dyDescent="0.25">
      <c r="A5" s="826" t="s">
        <v>308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  <c r="AA5" s="826"/>
      <c r="AB5" s="826"/>
      <c r="AC5" s="826"/>
      <c r="AD5" s="826"/>
      <c r="AE5" s="826"/>
      <c r="AF5" s="826"/>
      <c r="AG5" s="826"/>
      <c r="AH5" s="826"/>
      <c r="AI5" s="826"/>
      <c r="AJ5" s="826"/>
      <c r="AK5" s="826"/>
      <c r="AL5" s="826"/>
      <c r="AM5" s="826"/>
      <c r="AN5" s="826"/>
      <c r="AO5" s="826"/>
      <c r="AP5" s="826"/>
      <c r="AQ5" s="826"/>
      <c r="AR5" s="826"/>
      <c r="AS5" s="826"/>
      <c r="AT5" s="826"/>
      <c r="AU5" s="826"/>
      <c r="AV5" s="826"/>
      <c r="AW5" s="826"/>
      <c r="AX5" s="826"/>
      <c r="AY5" s="826"/>
      <c r="AZ5" s="826"/>
      <c r="BA5" s="826"/>
      <c r="BB5" s="826"/>
      <c r="BC5" s="826"/>
      <c r="BD5" s="826"/>
      <c r="BE5" s="826"/>
    </row>
    <row r="6" spans="1:59" ht="15.75" customHeight="1" thickTop="1" thickBot="1" x14ac:dyDescent="0.25">
      <c r="A6" s="901" t="s">
        <v>1</v>
      </c>
      <c r="B6" s="904" t="s">
        <v>2</v>
      </c>
      <c r="C6" s="907" t="s">
        <v>3</v>
      </c>
      <c r="D6" s="909" t="s">
        <v>4</v>
      </c>
      <c r="E6" s="865"/>
      <c r="F6" s="865"/>
      <c r="G6" s="865"/>
      <c r="H6" s="865"/>
      <c r="I6" s="865"/>
      <c r="J6" s="865"/>
      <c r="K6" s="865"/>
      <c r="L6" s="865"/>
      <c r="M6" s="865"/>
      <c r="N6" s="865"/>
      <c r="O6" s="865"/>
      <c r="P6" s="865"/>
      <c r="Q6" s="865"/>
      <c r="R6" s="865"/>
      <c r="S6" s="865"/>
      <c r="T6" s="865"/>
      <c r="U6" s="865"/>
      <c r="V6" s="865"/>
      <c r="W6" s="865"/>
      <c r="X6" s="865"/>
      <c r="Y6" s="865"/>
      <c r="Z6" s="865"/>
      <c r="AA6" s="865"/>
      <c r="AB6" s="909" t="s">
        <v>4</v>
      </c>
      <c r="AC6" s="865"/>
      <c r="AD6" s="865"/>
      <c r="AE6" s="865"/>
      <c r="AF6" s="865"/>
      <c r="AG6" s="865"/>
      <c r="AH6" s="865"/>
      <c r="AI6" s="865"/>
      <c r="AJ6" s="865"/>
      <c r="AK6" s="865"/>
      <c r="AL6" s="865"/>
      <c r="AM6" s="865"/>
      <c r="AN6" s="865"/>
      <c r="AO6" s="865"/>
      <c r="AP6" s="865"/>
      <c r="AQ6" s="865"/>
      <c r="AR6" s="865"/>
      <c r="AS6" s="865"/>
      <c r="AT6" s="865"/>
      <c r="AU6" s="865"/>
      <c r="AV6" s="865"/>
      <c r="AW6" s="865"/>
      <c r="AX6" s="865"/>
      <c r="AY6" s="865"/>
      <c r="AZ6" s="910" t="s">
        <v>5</v>
      </c>
      <c r="BA6" s="911"/>
      <c r="BB6" s="911"/>
      <c r="BC6" s="911"/>
      <c r="BD6" s="911"/>
      <c r="BE6" s="912"/>
      <c r="BF6" s="850" t="s">
        <v>51</v>
      </c>
      <c r="BG6" s="850" t="s">
        <v>52</v>
      </c>
    </row>
    <row r="7" spans="1:59" ht="15.75" customHeight="1" x14ac:dyDescent="0.2">
      <c r="A7" s="902"/>
      <c r="B7" s="905"/>
      <c r="C7" s="908"/>
      <c r="D7" s="866" t="s">
        <v>6</v>
      </c>
      <c r="E7" s="867"/>
      <c r="F7" s="867"/>
      <c r="G7" s="867"/>
      <c r="H7" s="867"/>
      <c r="I7" s="868"/>
      <c r="J7" s="869" t="s">
        <v>7</v>
      </c>
      <c r="K7" s="867"/>
      <c r="L7" s="867"/>
      <c r="M7" s="867"/>
      <c r="N7" s="867"/>
      <c r="O7" s="870"/>
      <c r="P7" s="866" t="s">
        <v>8</v>
      </c>
      <c r="Q7" s="867"/>
      <c r="R7" s="867"/>
      <c r="S7" s="867"/>
      <c r="T7" s="867"/>
      <c r="U7" s="868"/>
      <c r="V7" s="869" t="s">
        <v>9</v>
      </c>
      <c r="W7" s="867"/>
      <c r="X7" s="867"/>
      <c r="Y7" s="867"/>
      <c r="Z7" s="867"/>
      <c r="AA7" s="868"/>
      <c r="AB7" s="866" t="s">
        <v>10</v>
      </c>
      <c r="AC7" s="867"/>
      <c r="AD7" s="867"/>
      <c r="AE7" s="867"/>
      <c r="AF7" s="867"/>
      <c r="AG7" s="868"/>
      <c r="AH7" s="869" t="s">
        <v>11</v>
      </c>
      <c r="AI7" s="867"/>
      <c r="AJ7" s="867"/>
      <c r="AK7" s="867"/>
      <c r="AL7" s="867"/>
      <c r="AM7" s="870"/>
      <c r="AN7" s="866" t="s">
        <v>37</v>
      </c>
      <c r="AO7" s="867"/>
      <c r="AP7" s="867"/>
      <c r="AQ7" s="867"/>
      <c r="AR7" s="867"/>
      <c r="AS7" s="868"/>
      <c r="AT7" s="869" t="s">
        <v>38</v>
      </c>
      <c r="AU7" s="867"/>
      <c r="AV7" s="867"/>
      <c r="AW7" s="867"/>
      <c r="AX7" s="867"/>
      <c r="AY7" s="868"/>
      <c r="AZ7" s="913"/>
      <c r="BA7" s="914"/>
      <c r="BB7" s="914"/>
      <c r="BC7" s="914"/>
      <c r="BD7" s="914"/>
      <c r="BE7" s="915"/>
      <c r="BF7" s="884"/>
      <c r="BG7" s="851"/>
    </row>
    <row r="8" spans="1:59" ht="15.75" customHeight="1" x14ac:dyDescent="0.2">
      <c r="A8" s="902"/>
      <c r="B8" s="905"/>
      <c r="C8" s="908"/>
      <c r="D8" s="856" t="s">
        <v>12</v>
      </c>
      <c r="E8" s="857"/>
      <c r="F8" s="858" t="s">
        <v>13</v>
      </c>
      <c r="G8" s="857"/>
      <c r="H8" s="859" t="s">
        <v>14</v>
      </c>
      <c r="I8" s="861" t="s">
        <v>39</v>
      </c>
      <c r="J8" s="863" t="s">
        <v>12</v>
      </c>
      <c r="K8" s="857"/>
      <c r="L8" s="858" t="s">
        <v>13</v>
      </c>
      <c r="M8" s="857"/>
      <c r="N8" s="859" t="s">
        <v>14</v>
      </c>
      <c r="O8" s="880" t="s">
        <v>39</v>
      </c>
      <c r="P8" s="856" t="s">
        <v>12</v>
      </c>
      <c r="Q8" s="857"/>
      <c r="R8" s="858" t="s">
        <v>13</v>
      </c>
      <c r="S8" s="857"/>
      <c r="T8" s="859" t="s">
        <v>14</v>
      </c>
      <c r="U8" s="861" t="s">
        <v>39</v>
      </c>
      <c r="V8" s="863" t="s">
        <v>12</v>
      </c>
      <c r="W8" s="857"/>
      <c r="X8" s="858" t="s">
        <v>13</v>
      </c>
      <c r="Y8" s="857"/>
      <c r="Z8" s="859" t="s">
        <v>14</v>
      </c>
      <c r="AA8" s="876" t="s">
        <v>39</v>
      </c>
      <c r="AB8" s="856" t="s">
        <v>12</v>
      </c>
      <c r="AC8" s="857"/>
      <c r="AD8" s="858" t="s">
        <v>13</v>
      </c>
      <c r="AE8" s="857"/>
      <c r="AF8" s="859" t="s">
        <v>14</v>
      </c>
      <c r="AG8" s="861" t="s">
        <v>39</v>
      </c>
      <c r="AH8" s="863" t="s">
        <v>12</v>
      </c>
      <c r="AI8" s="857"/>
      <c r="AJ8" s="858" t="s">
        <v>13</v>
      </c>
      <c r="AK8" s="857"/>
      <c r="AL8" s="859" t="s">
        <v>14</v>
      </c>
      <c r="AM8" s="880" t="s">
        <v>39</v>
      </c>
      <c r="AN8" s="856" t="s">
        <v>12</v>
      </c>
      <c r="AO8" s="857"/>
      <c r="AP8" s="858" t="s">
        <v>13</v>
      </c>
      <c r="AQ8" s="857"/>
      <c r="AR8" s="859" t="s">
        <v>14</v>
      </c>
      <c r="AS8" s="861" t="s">
        <v>39</v>
      </c>
      <c r="AT8" s="863" t="s">
        <v>12</v>
      </c>
      <c r="AU8" s="857"/>
      <c r="AV8" s="858" t="s">
        <v>13</v>
      </c>
      <c r="AW8" s="857"/>
      <c r="AX8" s="859" t="s">
        <v>14</v>
      </c>
      <c r="AY8" s="876" t="s">
        <v>39</v>
      </c>
      <c r="AZ8" s="863" t="s">
        <v>12</v>
      </c>
      <c r="BA8" s="857"/>
      <c r="BB8" s="858" t="s">
        <v>13</v>
      </c>
      <c r="BC8" s="857"/>
      <c r="BD8" s="859" t="s">
        <v>14</v>
      </c>
      <c r="BE8" s="871" t="s">
        <v>47</v>
      </c>
      <c r="BF8" s="884"/>
      <c r="BG8" s="851"/>
    </row>
    <row r="9" spans="1:59" ht="80.099999999999994" customHeight="1" thickBot="1" x14ac:dyDescent="0.25">
      <c r="A9" s="903"/>
      <c r="B9" s="906"/>
      <c r="C9" s="894"/>
      <c r="D9" s="231" t="s">
        <v>40</v>
      </c>
      <c r="E9" s="232" t="s">
        <v>41</v>
      </c>
      <c r="F9" s="233" t="s">
        <v>40</v>
      </c>
      <c r="G9" s="232" t="s">
        <v>41</v>
      </c>
      <c r="H9" s="860"/>
      <c r="I9" s="862"/>
      <c r="J9" s="234" t="s">
        <v>40</v>
      </c>
      <c r="K9" s="232" t="s">
        <v>41</v>
      </c>
      <c r="L9" s="233" t="s">
        <v>40</v>
      </c>
      <c r="M9" s="232" t="s">
        <v>41</v>
      </c>
      <c r="N9" s="860"/>
      <c r="O9" s="881"/>
      <c r="P9" s="231" t="s">
        <v>40</v>
      </c>
      <c r="Q9" s="232" t="s">
        <v>41</v>
      </c>
      <c r="R9" s="233" t="s">
        <v>40</v>
      </c>
      <c r="S9" s="232" t="s">
        <v>41</v>
      </c>
      <c r="T9" s="860"/>
      <c r="U9" s="862"/>
      <c r="V9" s="234" t="s">
        <v>40</v>
      </c>
      <c r="W9" s="232" t="s">
        <v>41</v>
      </c>
      <c r="X9" s="233" t="s">
        <v>40</v>
      </c>
      <c r="Y9" s="232" t="s">
        <v>41</v>
      </c>
      <c r="Z9" s="860"/>
      <c r="AA9" s="877"/>
      <c r="AB9" s="231" t="s">
        <v>40</v>
      </c>
      <c r="AC9" s="232" t="s">
        <v>41</v>
      </c>
      <c r="AD9" s="233" t="s">
        <v>40</v>
      </c>
      <c r="AE9" s="232" t="s">
        <v>41</v>
      </c>
      <c r="AF9" s="860"/>
      <c r="AG9" s="862"/>
      <c r="AH9" s="234" t="s">
        <v>40</v>
      </c>
      <c r="AI9" s="232" t="s">
        <v>41</v>
      </c>
      <c r="AJ9" s="233" t="s">
        <v>40</v>
      </c>
      <c r="AK9" s="232" t="s">
        <v>41</v>
      </c>
      <c r="AL9" s="860"/>
      <c r="AM9" s="881"/>
      <c r="AN9" s="231" t="s">
        <v>40</v>
      </c>
      <c r="AO9" s="232" t="s">
        <v>41</v>
      </c>
      <c r="AP9" s="233" t="s">
        <v>40</v>
      </c>
      <c r="AQ9" s="232" t="s">
        <v>41</v>
      </c>
      <c r="AR9" s="860"/>
      <c r="AS9" s="862"/>
      <c r="AT9" s="234" t="s">
        <v>40</v>
      </c>
      <c r="AU9" s="232" t="s">
        <v>41</v>
      </c>
      <c r="AV9" s="233" t="s">
        <v>40</v>
      </c>
      <c r="AW9" s="232" t="s">
        <v>41</v>
      </c>
      <c r="AX9" s="860"/>
      <c r="AY9" s="877"/>
      <c r="AZ9" s="234" t="s">
        <v>40</v>
      </c>
      <c r="BA9" s="232" t="s">
        <v>42</v>
      </c>
      <c r="BB9" s="233" t="s">
        <v>40</v>
      </c>
      <c r="BC9" s="232" t="s">
        <v>42</v>
      </c>
      <c r="BD9" s="860"/>
      <c r="BE9" s="872"/>
      <c r="BF9" s="884"/>
      <c r="BG9" s="851"/>
    </row>
    <row r="10" spans="1:59" s="235" customFormat="1" ht="15.75" customHeight="1" thickBot="1" x14ac:dyDescent="0.3">
      <c r="A10" s="236"/>
      <c r="B10" s="237"/>
      <c r="C10" s="238" t="s">
        <v>57</v>
      </c>
      <c r="D10" s="239">
        <f>SUM(SZAK!D107)</f>
        <v>10</v>
      </c>
      <c r="E10" s="239">
        <f>SUM(SZAK!E107)</f>
        <v>112</v>
      </c>
      <c r="F10" s="239">
        <f>SUM(SZAK!F107)</f>
        <v>26</v>
      </c>
      <c r="G10" s="239">
        <f>SUM(SZAK!G107)</f>
        <v>284</v>
      </c>
      <c r="H10" s="239">
        <f>SUM(SZAK!H107)</f>
        <v>22</v>
      </c>
      <c r="I10" s="239" t="s">
        <v>17</v>
      </c>
      <c r="J10" s="239">
        <f>SUM(SZAK!J107)</f>
        <v>7</v>
      </c>
      <c r="K10" s="239">
        <f>SUM(SZAK!K107)</f>
        <v>106</v>
      </c>
      <c r="L10" s="239">
        <f>SUM(SZAK!L107)</f>
        <v>15</v>
      </c>
      <c r="M10" s="239">
        <f>SUM(SZAK!M107)</f>
        <v>210</v>
      </c>
      <c r="N10" s="239">
        <f>SUM(SZAK!N107)</f>
        <v>21</v>
      </c>
      <c r="O10" s="239" t="s">
        <v>17</v>
      </c>
      <c r="P10" s="239">
        <f>SUM(SZAK!P107)</f>
        <v>9</v>
      </c>
      <c r="Q10" s="239">
        <f>SUM(SZAK!Q107)</f>
        <v>130</v>
      </c>
      <c r="R10" s="239">
        <f>SUM(SZAK!R107)</f>
        <v>14</v>
      </c>
      <c r="S10" s="239">
        <f>SUM(SZAK!S107)</f>
        <v>192</v>
      </c>
      <c r="T10" s="239">
        <f>SUM(SZAK!T107)</f>
        <v>23</v>
      </c>
      <c r="U10" s="239" t="s">
        <v>17</v>
      </c>
      <c r="V10" s="239">
        <f>SUM(SZAK!V107)</f>
        <v>6</v>
      </c>
      <c r="W10" s="239">
        <f>SUM(SZAK!W107)</f>
        <v>88</v>
      </c>
      <c r="X10" s="239">
        <f>SUM(SZAK!X107)</f>
        <v>18</v>
      </c>
      <c r="Y10" s="239">
        <f>SUM(SZAK!Y107)</f>
        <v>248</v>
      </c>
      <c r="Z10" s="239">
        <f>SUM(SZAK!Z107)</f>
        <v>25</v>
      </c>
      <c r="AA10" s="239" t="s">
        <v>17</v>
      </c>
      <c r="AB10" s="239">
        <f>SUM(SZAK!AB107)</f>
        <v>10</v>
      </c>
      <c r="AC10" s="239">
        <f>SUM(SZAK!AC107)</f>
        <v>136</v>
      </c>
      <c r="AD10" s="239">
        <f>SUM(SZAK!AD107)</f>
        <v>16</v>
      </c>
      <c r="AE10" s="239">
        <f>SUM(SZAK!AE107)</f>
        <v>234</v>
      </c>
      <c r="AF10" s="239">
        <f>SUM(SZAK!AF107)</f>
        <v>24</v>
      </c>
      <c r="AG10" s="239" t="s">
        <v>17</v>
      </c>
      <c r="AH10" s="239">
        <f>SUM(SZAK!AH107)</f>
        <v>7</v>
      </c>
      <c r="AI10" s="239">
        <f>SUM(SZAK!AI107)</f>
        <v>102</v>
      </c>
      <c r="AJ10" s="239">
        <f>SUM(SZAK!AJ107)</f>
        <v>12</v>
      </c>
      <c r="AK10" s="239">
        <f>SUM(SZAK!AK107)</f>
        <v>170</v>
      </c>
      <c r="AL10" s="239">
        <f>SUM(SZAK!AL107)</f>
        <v>17</v>
      </c>
      <c r="AM10" s="239" t="s">
        <v>17</v>
      </c>
      <c r="AN10" s="239">
        <f>SUM(SZAK!AN107)</f>
        <v>2</v>
      </c>
      <c r="AO10" s="239">
        <f>SUM(SZAK!AO107)</f>
        <v>28</v>
      </c>
      <c r="AP10" s="239">
        <f>SUM(SZAK!AP107)</f>
        <v>14</v>
      </c>
      <c r="AQ10" s="239">
        <f>SUM(SZAK!AQ107)</f>
        <v>202</v>
      </c>
      <c r="AR10" s="239">
        <f>SUM(SZAK!AR107)</f>
        <v>19</v>
      </c>
      <c r="AS10" s="239" t="s">
        <v>17</v>
      </c>
      <c r="AT10" s="239">
        <f>SUM(SZAK!AT107)</f>
        <v>5</v>
      </c>
      <c r="AU10" s="239">
        <f>SUM(SZAK!AU107)</f>
        <v>54</v>
      </c>
      <c r="AV10" s="239">
        <f>SUM(SZAK!AV107)</f>
        <v>12</v>
      </c>
      <c r="AW10" s="239">
        <f>SUM(SZAK!AW107)</f>
        <v>128</v>
      </c>
      <c r="AX10" s="239">
        <f>SUM(SZAK!AX107)</f>
        <v>19</v>
      </c>
      <c r="AY10" s="239" t="s">
        <v>17</v>
      </c>
      <c r="AZ10" s="239">
        <f>SUM(SZAK!AZ107)</f>
        <v>52</v>
      </c>
      <c r="BA10" s="239">
        <f>SUM(SZAK!BA107)</f>
        <v>690</v>
      </c>
      <c r="BB10" s="239">
        <f>SUM(SZAK!BB107)</f>
        <v>124</v>
      </c>
      <c r="BC10" s="239">
        <f>SUM(SZAK!BC107)</f>
        <v>1600</v>
      </c>
      <c r="BD10" s="239">
        <f>SUM(SZAK!BD107)</f>
        <v>170</v>
      </c>
      <c r="BE10" s="239">
        <f>SUM(SZAK!BE107)</f>
        <v>174</v>
      </c>
      <c r="BF10" s="10"/>
      <c r="BG10" s="10"/>
    </row>
    <row r="11" spans="1:59" s="235" customFormat="1" ht="15.75" customHeight="1" x14ac:dyDescent="0.25">
      <c r="A11" s="240" t="s">
        <v>7</v>
      </c>
      <c r="B11" s="241"/>
      <c r="C11" s="242" t="s">
        <v>53</v>
      </c>
      <c r="D11" s="243"/>
      <c r="E11" s="244"/>
      <c r="F11" s="245"/>
      <c r="G11" s="244"/>
      <c r="H11" s="245"/>
      <c r="I11" s="246"/>
      <c r="J11" s="245"/>
      <c r="K11" s="244"/>
      <c r="L11" s="245"/>
      <c r="M11" s="244"/>
      <c r="N11" s="245"/>
      <c r="O11" s="246"/>
      <c r="P11" s="245"/>
      <c r="Q11" s="244"/>
      <c r="R11" s="245"/>
      <c r="S11" s="244"/>
      <c r="T11" s="245"/>
      <c r="U11" s="246"/>
      <c r="V11" s="245"/>
      <c r="W11" s="244"/>
      <c r="X11" s="245"/>
      <c r="Y11" s="244"/>
      <c r="Z11" s="245"/>
      <c r="AA11" s="247"/>
      <c r="AB11" s="243"/>
      <c r="AC11" s="244"/>
      <c r="AD11" s="245"/>
      <c r="AE11" s="244"/>
      <c r="AF11" s="245"/>
      <c r="AG11" s="246"/>
      <c r="AH11" s="245"/>
      <c r="AI11" s="244"/>
      <c r="AJ11" s="245"/>
      <c r="AK11" s="244"/>
      <c r="AL11" s="245"/>
      <c r="AM11" s="246"/>
      <c r="AN11" s="245"/>
      <c r="AO11" s="244"/>
      <c r="AP11" s="245"/>
      <c r="AQ11" s="244"/>
      <c r="AR11" s="245"/>
      <c r="AS11" s="246"/>
      <c r="AT11" s="245"/>
      <c r="AU11" s="244"/>
      <c r="AV11" s="245"/>
      <c r="AW11" s="244"/>
      <c r="AX11" s="245"/>
      <c r="AY11" s="247"/>
      <c r="AZ11" s="248"/>
      <c r="BA11" s="248"/>
      <c r="BB11" s="248"/>
      <c r="BC11" s="248"/>
      <c r="BD11" s="248"/>
      <c r="BE11" s="249"/>
      <c r="BF11" s="124"/>
      <c r="BG11" s="124"/>
    </row>
    <row r="12" spans="1:59" ht="15.75" customHeight="1" x14ac:dyDescent="0.2">
      <c r="A12" s="785" t="s">
        <v>188</v>
      </c>
      <c r="B12" s="384" t="s">
        <v>15</v>
      </c>
      <c r="C12" s="781" t="s">
        <v>189</v>
      </c>
      <c r="D12" s="49">
        <v>2</v>
      </c>
      <c r="E12" s="50">
        <v>24</v>
      </c>
      <c r="F12" s="49">
        <v>1</v>
      </c>
      <c r="G12" s="50">
        <v>6</v>
      </c>
      <c r="H12" s="49">
        <v>2</v>
      </c>
      <c r="I12" s="55" t="s">
        <v>69</v>
      </c>
      <c r="J12" s="385"/>
      <c r="K12" s="50" t="str">
        <f t="shared" ref="K12" si="0">IF(J12*15=0,"",J12*15)</f>
        <v/>
      </c>
      <c r="L12" s="49"/>
      <c r="M12" s="50" t="str">
        <f t="shared" ref="M12" si="1">IF(L12*15=0,"",L12*15)</f>
        <v/>
      </c>
      <c r="N12" s="49"/>
      <c r="O12" s="386"/>
      <c r="P12" s="387"/>
      <c r="Q12" s="388" t="str">
        <f t="shared" ref="Q12:Q27" si="2">IF(P12*15=0,"",P12*15)</f>
        <v/>
      </c>
      <c r="R12" s="389"/>
      <c r="S12" s="388" t="str">
        <f t="shared" ref="S12:S27" si="3">IF(R12*15=0,"",R12*15)</f>
        <v/>
      </c>
      <c r="T12" s="390"/>
      <c r="U12" s="391"/>
      <c r="V12" s="387"/>
      <c r="W12" s="388" t="str">
        <f t="shared" ref="W12:W27" si="4">IF(V12*15=0,"",V12*15)</f>
        <v/>
      </c>
      <c r="X12" s="389"/>
      <c r="Y12" s="388" t="str">
        <f t="shared" ref="Y12:Y27" si="5">IF(X12*15=0,"",X12*15)</f>
        <v/>
      </c>
      <c r="Z12" s="390"/>
      <c r="AA12" s="391"/>
      <c r="AB12" s="387"/>
      <c r="AC12" s="388" t="str">
        <f t="shared" ref="AC12:AC27" si="6">IF(AB12*15=0,"",AB12*15)</f>
        <v/>
      </c>
      <c r="AD12" s="389"/>
      <c r="AE12" s="388" t="str">
        <f t="shared" ref="AE12:AE27" si="7">IF(AD12*15=0,"",AD12*15)</f>
        <v/>
      </c>
      <c r="AF12" s="390"/>
      <c r="AG12" s="391"/>
      <c r="AH12" s="387"/>
      <c r="AI12" s="388" t="str">
        <f t="shared" ref="AI12:AI27" si="8">IF(AH12*15=0,"",AH12*15)</f>
        <v/>
      </c>
      <c r="AJ12" s="389"/>
      <c r="AK12" s="388" t="str">
        <f t="shared" ref="AK12:AK27" si="9">IF(AJ12*15=0,"",AJ12*15)</f>
        <v/>
      </c>
      <c r="AL12" s="390"/>
      <c r="AM12" s="391"/>
      <c r="AN12" s="387"/>
      <c r="AO12" s="388" t="str">
        <f t="shared" ref="AO12:AO27" si="10">IF(AN12*15=0,"",AN12*15)</f>
        <v/>
      </c>
      <c r="AP12" s="389"/>
      <c r="AQ12" s="388" t="str">
        <f t="shared" ref="AQ12:AQ27" si="11">IF(AP12*15=0,"",AP12*15)</f>
        <v/>
      </c>
      <c r="AR12" s="390"/>
      <c r="AS12" s="391"/>
      <c r="AT12" s="387"/>
      <c r="AU12" s="388" t="str">
        <f t="shared" ref="AU12:AU27" si="12">IF(AT12*15=0,"",AT12*15)</f>
        <v/>
      </c>
      <c r="AV12" s="389"/>
      <c r="AW12" s="388" t="str">
        <f t="shared" ref="AW12:AW26" si="13">IF(AV12*15=0,"",AV12*15)</f>
        <v/>
      </c>
      <c r="AX12" s="390"/>
      <c r="AY12" s="391"/>
      <c r="AZ12" s="22">
        <f t="shared" ref="AZ12:AZ40" si="14">IF(D12+J12+P12+V12+AB12+AH12+AN12+AT12=0,"",D12+J12+P12+V12+AB12+AH12+AN12+AT12)</f>
        <v>2</v>
      </c>
      <c r="BA12" s="16">
        <v>8</v>
      </c>
      <c r="BB12" s="23">
        <f t="shared" ref="BB12:BB40" si="15">IF(F12+L12+R12+X12+AD12+AJ12+AP12+AV12=0,"",F12+L12+R12+X12+AD12+AJ12+AP12+AV12)</f>
        <v>1</v>
      </c>
      <c r="BC12" s="16">
        <v>6</v>
      </c>
      <c r="BD12" s="23">
        <f t="shared" ref="BD12:BD40" si="16">IF(N12+H12+T12+Z12+AF12+AL12+AR12+AX12=0,"",N12+H12+T12+Z12+AF12+AL12+AR12+AX12)</f>
        <v>2</v>
      </c>
      <c r="BE12" s="24">
        <f t="shared" ref="BE12:BE40" si="17">IF(D12+F12+L12+J12+P12+R12+V12+X12+AB12+AD12+AH12+AJ12+AN12+AP12+AT12+AV12=0,"",D12+F12+L12+J12+P12+R12+V12+X12+AB12+AD12+AH12+AJ12+AN12+AP12+AT12+AV12)</f>
        <v>3</v>
      </c>
      <c r="BF12" s="26" t="s">
        <v>377</v>
      </c>
      <c r="BG12" s="26" t="s">
        <v>378</v>
      </c>
    </row>
    <row r="13" spans="1:59" ht="15.75" customHeight="1" x14ac:dyDescent="0.2">
      <c r="A13" s="785" t="s">
        <v>190</v>
      </c>
      <c r="B13" s="384" t="s">
        <v>15</v>
      </c>
      <c r="C13" s="781" t="s">
        <v>191</v>
      </c>
      <c r="D13" s="49">
        <v>5</v>
      </c>
      <c r="E13" s="50">
        <v>50</v>
      </c>
      <c r="F13" s="49">
        <v>2</v>
      </c>
      <c r="G13" s="50">
        <v>20</v>
      </c>
      <c r="H13" s="49">
        <v>4</v>
      </c>
      <c r="I13" s="55" t="s">
        <v>69</v>
      </c>
      <c r="J13" s="385"/>
      <c r="K13" s="50"/>
      <c r="L13" s="49"/>
      <c r="M13" s="50"/>
      <c r="N13" s="49"/>
      <c r="O13" s="386"/>
      <c r="P13" s="387"/>
      <c r="Q13" s="388" t="str">
        <f t="shared" si="2"/>
        <v/>
      </c>
      <c r="R13" s="389"/>
      <c r="S13" s="388" t="str">
        <f t="shared" si="3"/>
        <v/>
      </c>
      <c r="T13" s="390"/>
      <c r="U13" s="391"/>
      <c r="V13" s="387"/>
      <c r="W13" s="388" t="str">
        <f t="shared" si="4"/>
        <v/>
      </c>
      <c r="X13" s="389"/>
      <c r="Y13" s="388" t="str">
        <f t="shared" si="5"/>
        <v/>
      </c>
      <c r="Z13" s="390"/>
      <c r="AA13" s="391"/>
      <c r="AB13" s="387"/>
      <c r="AC13" s="388" t="str">
        <f t="shared" si="6"/>
        <v/>
      </c>
      <c r="AD13" s="389"/>
      <c r="AE13" s="388" t="str">
        <f t="shared" si="7"/>
        <v/>
      </c>
      <c r="AF13" s="390"/>
      <c r="AG13" s="391"/>
      <c r="AH13" s="387"/>
      <c r="AI13" s="388" t="str">
        <f t="shared" si="8"/>
        <v/>
      </c>
      <c r="AJ13" s="389"/>
      <c r="AK13" s="388" t="str">
        <f t="shared" si="9"/>
        <v/>
      </c>
      <c r="AL13" s="390"/>
      <c r="AM13" s="391"/>
      <c r="AN13" s="387"/>
      <c r="AO13" s="388" t="str">
        <f t="shared" si="10"/>
        <v/>
      </c>
      <c r="AP13" s="389"/>
      <c r="AQ13" s="388" t="str">
        <f t="shared" si="11"/>
        <v/>
      </c>
      <c r="AR13" s="390"/>
      <c r="AS13" s="391"/>
      <c r="AT13" s="387"/>
      <c r="AU13" s="388" t="str">
        <f t="shared" si="12"/>
        <v/>
      </c>
      <c r="AV13" s="389"/>
      <c r="AW13" s="388" t="str">
        <f t="shared" si="13"/>
        <v/>
      </c>
      <c r="AX13" s="390"/>
      <c r="AY13" s="391"/>
      <c r="AZ13" s="22">
        <f t="shared" si="14"/>
        <v>5</v>
      </c>
      <c r="BA13" s="16">
        <v>50</v>
      </c>
      <c r="BB13" s="23">
        <f t="shared" si="15"/>
        <v>2</v>
      </c>
      <c r="BC13" s="16">
        <v>20</v>
      </c>
      <c r="BD13" s="23">
        <f t="shared" si="16"/>
        <v>4</v>
      </c>
      <c r="BE13" s="24">
        <f t="shared" si="17"/>
        <v>7</v>
      </c>
      <c r="BF13" s="26" t="s">
        <v>377</v>
      </c>
      <c r="BG13" s="26" t="s">
        <v>378</v>
      </c>
    </row>
    <row r="14" spans="1:59" ht="15.75" customHeight="1" x14ac:dyDescent="0.2">
      <c r="A14" s="786" t="s">
        <v>192</v>
      </c>
      <c r="B14" s="392" t="s">
        <v>15</v>
      </c>
      <c r="C14" s="782" t="s">
        <v>193</v>
      </c>
      <c r="D14" s="387"/>
      <c r="E14" s="388" t="str">
        <f t="shared" ref="E14:E27" si="18">IF(D14*15=0,"",D14*15)</f>
        <v/>
      </c>
      <c r="F14" s="389"/>
      <c r="G14" s="388" t="str">
        <f t="shared" ref="G14:G27" si="19">IF(F14*15=0,"",F14*15)</f>
        <v/>
      </c>
      <c r="H14" s="390"/>
      <c r="I14" s="391"/>
      <c r="J14" s="387">
        <v>1</v>
      </c>
      <c r="K14" s="388">
        <v>14</v>
      </c>
      <c r="L14" s="389"/>
      <c r="M14" s="388" t="str">
        <f t="shared" ref="M14:M20" si="20">IF(L14*15=0,"",L14*15)</f>
        <v/>
      </c>
      <c r="N14" s="390">
        <v>2</v>
      </c>
      <c r="O14" s="391" t="s">
        <v>69</v>
      </c>
      <c r="P14" s="387"/>
      <c r="Q14" s="388" t="str">
        <f t="shared" si="2"/>
        <v/>
      </c>
      <c r="R14" s="389"/>
      <c r="S14" s="388" t="str">
        <f t="shared" si="3"/>
        <v/>
      </c>
      <c r="T14" s="390"/>
      <c r="U14" s="391"/>
      <c r="V14" s="387"/>
      <c r="W14" s="388" t="str">
        <f t="shared" si="4"/>
        <v/>
      </c>
      <c r="X14" s="389"/>
      <c r="Y14" s="388" t="str">
        <f t="shared" si="5"/>
        <v/>
      </c>
      <c r="Z14" s="390"/>
      <c r="AA14" s="391"/>
      <c r="AB14" s="387"/>
      <c r="AC14" s="388" t="str">
        <f t="shared" si="6"/>
        <v/>
      </c>
      <c r="AD14" s="389"/>
      <c r="AE14" s="388" t="str">
        <f t="shared" si="7"/>
        <v/>
      </c>
      <c r="AF14" s="390"/>
      <c r="AG14" s="391"/>
      <c r="AH14" s="387"/>
      <c r="AI14" s="388" t="str">
        <f t="shared" si="8"/>
        <v/>
      </c>
      <c r="AJ14" s="389"/>
      <c r="AK14" s="388" t="str">
        <f t="shared" si="9"/>
        <v/>
      </c>
      <c r="AL14" s="390"/>
      <c r="AM14" s="391"/>
      <c r="AN14" s="387"/>
      <c r="AO14" s="388" t="str">
        <f t="shared" si="10"/>
        <v/>
      </c>
      <c r="AP14" s="389"/>
      <c r="AQ14" s="388" t="str">
        <f t="shared" si="11"/>
        <v/>
      </c>
      <c r="AR14" s="390"/>
      <c r="AS14" s="391"/>
      <c r="AT14" s="387"/>
      <c r="AU14" s="388" t="str">
        <f t="shared" si="12"/>
        <v/>
      </c>
      <c r="AV14" s="389"/>
      <c r="AW14" s="388" t="str">
        <f t="shared" si="13"/>
        <v/>
      </c>
      <c r="AX14" s="390"/>
      <c r="AY14" s="391"/>
      <c r="AZ14" s="22">
        <f t="shared" si="14"/>
        <v>1</v>
      </c>
      <c r="BA14" s="16">
        <f t="shared" ref="BA14:BA40" si="21">IF((D14+J14+P14+V14+AB14+AH14+AN14+AT14)*14=0,"",(D14+J14+P14+V14+AB14+AH14+AN14+AT14)*14)</f>
        <v>14</v>
      </c>
      <c r="BB14" s="23" t="str">
        <f t="shared" si="15"/>
        <v/>
      </c>
      <c r="BC14" s="16" t="str">
        <f t="shared" ref="BC14:BC37" si="22">IF((L14+F14+R14+X14+AD14+AJ14+AP14+AV14)*14=0,"",(L14+F14+R14+X14+AD14+AJ14+AP14+AV14)*14)</f>
        <v/>
      </c>
      <c r="BD14" s="23">
        <f t="shared" si="16"/>
        <v>2</v>
      </c>
      <c r="BE14" s="24">
        <f t="shared" si="17"/>
        <v>1</v>
      </c>
      <c r="BF14" s="26" t="s">
        <v>334</v>
      </c>
      <c r="BG14" s="26" t="s">
        <v>379</v>
      </c>
    </row>
    <row r="15" spans="1:59" ht="15.75" customHeight="1" x14ac:dyDescent="0.2">
      <c r="A15" s="804" t="s">
        <v>450</v>
      </c>
      <c r="B15" s="392" t="s">
        <v>34</v>
      </c>
      <c r="C15" s="805" t="s">
        <v>468</v>
      </c>
      <c r="D15" s="387"/>
      <c r="E15" s="388" t="str">
        <f t="shared" si="18"/>
        <v/>
      </c>
      <c r="F15" s="389"/>
      <c r="G15" s="388" t="str">
        <f t="shared" si="19"/>
        <v/>
      </c>
      <c r="H15" s="390"/>
      <c r="I15" s="391"/>
      <c r="J15" s="387">
        <v>2</v>
      </c>
      <c r="K15" s="388">
        <v>28</v>
      </c>
      <c r="L15" s="389"/>
      <c r="M15" s="388" t="str">
        <f t="shared" si="20"/>
        <v/>
      </c>
      <c r="N15" s="390">
        <v>2</v>
      </c>
      <c r="O15" s="391" t="s">
        <v>69</v>
      </c>
      <c r="P15" s="387"/>
      <c r="Q15" s="388" t="str">
        <f t="shared" si="2"/>
        <v/>
      </c>
      <c r="R15" s="389"/>
      <c r="S15" s="388" t="str">
        <f t="shared" si="3"/>
        <v/>
      </c>
      <c r="T15" s="390"/>
      <c r="U15" s="391"/>
      <c r="V15" s="387"/>
      <c r="W15" s="388" t="str">
        <f t="shared" si="4"/>
        <v/>
      </c>
      <c r="X15" s="389"/>
      <c r="Y15" s="388" t="str">
        <f t="shared" si="5"/>
        <v/>
      </c>
      <c r="Z15" s="390"/>
      <c r="AA15" s="391"/>
      <c r="AB15" s="387"/>
      <c r="AC15" s="388" t="str">
        <f t="shared" si="6"/>
        <v/>
      </c>
      <c r="AD15" s="389"/>
      <c r="AE15" s="388" t="str">
        <f t="shared" si="7"/>
        <v/>
      </c>
      <c r="AF15" s="390"/>
      <c r="AG15" s="391"/>
      <c r="AH15" s="387"/>
      <c r="AI15" s="388" t="str">
        <f t="shared" si="8"/>
        <v/>
      </c>
      <c r="AJ15" s="389"/>
      <c r="AK15" s="388" t="str">
        <f t="shared" si="9"/>
        <v/>
      </c>
      <c r="AL15" s="390"/>
      <c r="AM15" s="391"/>
      <c r="AN15" s="387"/>
      <c r="AO15" s="388" t="str">
        <f t="shared" si="10"/>
        <v/>
      </c>
      <c r="AP15" s="389"/>
      <c r="AQ15" s="388" t="str">
        <f t="shared" si="11"/>
        <v/>
      </c>
      <c r="AR15" s="390"/>
      <c r="AS15" s="391"/>
      <c r="AT15" s="387"/>
      <c r="AU15" s="388" t="str">
        <f t="shared" si="12"/>
        <v/>
      </c>
      <c r="AV15" s="389"/>
      <c r="AW15" s="388" t="str">
        <f t="shared" si="13"/>
        <v/>
      </c>
      <c r="AX15" s="390"/>
      <c r="AY15" s="391"/>
      <c r="AZ15" s="22">
        <f t="shared" si="14"/>
        <v>2</v>
      </c>
      <c r="BA15" s="16">
        <f t="shared" si="21"/>
        <v>28</v>
      </c>
      <c r="BB15" s="23" t="str">
        <f t="shared" si="15"/>
        <v/>
      </c>
      <c r="BC15" s="16" t="str">
        <f t="shared" si="22"/>
        <v/>
      </c>
      <c r="BD15" s="23">
        <f t="shared" si="16"/>
        <v>2</v>
      </c>
      <c r="BE15" s="24">
        <f t="shared" si="17"/>
        <v>2</v>
      </c>
      <c r="BF15" s="26" t="s">
        <v>334</v>
      </c>
      <c r="BG15" s="436" t="s">
        <v>879</v>
      </c>
    </row>
    <row r="16" spans="1:59" ht="15.75" customHeight="1" x14ac:dyDescent="0.2">
      <c r="A16" s="786" t="s">
        <v>194</v>
      </c>
      <c r="B16" s="392" t="s">
        <v>34</v>
      </c>
      <c r="C16" s="783" t="s">
        <v>195</v>
      </c>
      <c r="D16" s="387"/>
      <c r="E16" s="388" t="str">
        <f t="shared" si="18"/>
        <v/>
      </c>
      <c r="F16" s="389"/>
      <c r="G16" s="388" t="str">
        <f t="shared" si="19"/>
        <v/>
      </c>
      <c r="H16" s="390"/>
      <c r="I16" s="391"/>
      <c r="J16" s="387"/>
      <c r="K16" s="388" t="str">
        <f t="shared" ref="K16:K20" si="23">IF(J16*15=0,"",J16*15)</f>
        <v/>
      </c>
      <c r="L16" s="389"/>
      <c r="M16" s="388" t="str">
        <f t="shared" si="20"/>
        <v/>
      </c>
      <c r="N16" s="390"/>
      <c r="O16" s="391"/>
      <c r="P16" s="387"/>
      <c r="Q16" s="388" t="str">
        <f t="shared" si="2"/>
        <v/>
      </c>
      <c r="R16" s="389"/>
      <c r="S16" s="388" t="str">
        <f t="shared" si="3"/>
        <v/>
      </c>
      <c r="T16" s="390"/>
      <c r="U16" s="391"/>
      <c r="V16" s="387"/>
      <c r="W16" s="388" t="str">
        <f t="shared" si="4"/>
        <v/>
      </c>
      <c r="X16" s="389"/>
      <c r="Y16" s="388" t="str">
        <f t="shared" si="5"/>
        <v/>
      </c>
      <c r="Z16" s="390"/>
      <c r="AA16" s="391"/>
      <c r="AB16" s="387"/>
      <c r="AC16" s="388" t="str">
        <f t="shared" si="6"/>
        <v/>
      </c>
      <c r="AD16" s="389"/>
      <c r="AE16" s="388" t="str">
        <f t="shared" si="7"/>
        <v/>
      </c>
      <c r="AF16" s="390"/>
      <c r="AG16" s="391"/>
      <c r="AH16" s="387">
        <v>1</v>
      </c>
      <c r="AI16" s="388">
        <v>14</v>
      </c>
      <c r="AJ16" s="389">
        <v>3</v>
      </c>
      <c r="AK16" s="388">
        <v>42</v>
      </c>
      <c r="AL16" s="393">
        <v>4</v>
      </c>
      <c r="AM16" s="391" t="s">
        <v>89</v>
      </c>
      <c r="AN16" s="387"/>
      <c r="AO16" s="388" t="str">
        <f t="shared" si="10"/>
        <v/>
      </c>
      <c r="AP16" s="389"/>
      <c r="AQ16" s="388" t="str">
        <f t="shared" si="11"/>
        <v/>
      </c>
      <c r="AR16" s="390"/>
      <c r="AS16" s="391"/>
      <c r="AT16" s="387"/>
      <c r="AU16" s="388" t="str">
        <f t="shared" si="12"/>
        <v/>
      </c>
      <c r="AV16" s="389"/>
      <c r="AW16" s="388" t="str">
        <f t="shared" si="13"/>
        <v/>
      </c>
      <c r="AX16" s="390"/>
      <c r="AY16" s="391"/>
      <c r="AZ16" s="22">
        <f t="shared" si="14"/>
        <v>1</v>
      </c>
      <c r="BA16" s="16">
        <f t="shared" si="21"/>
        <v>14</v>
      </c>
      <c r="BB16" s="23">
        <f t="shared" si="15"/>
        <v>3</v>
      </c>
      <c r="BC16" s="16">
        <f t="shared" si="22"/>
        <v>42</v>
      </c>
      <c r="BD16" s="23">
        <f t="shared" si="16"/>
        <v>4</v>
      </c>
      <c r="BE16" s="24">
        <f t="shared" si="17"/>
        <v>4</v>
      </c>
      <c r="BF16" s="26" t="s">
        <v>334</v>
      </c>
      <c r="BG16" s="26" t="s">
        <v>337</v>
      </c>
    </row>
    <row r="17" spans="1:59" ht="15.75" customHeight="1" x14ac:dyDescent="0.2">
      <c r="A17" s="786" t="s">
        <v>196</v>
      </c>
      <c r="B17" s="392" t="s">
        <v>34</v>
      </c>
      <c r="C17" s="783" t="s">
        <v>197</v>
      </c>
      <c r="D17" s="387"/>
      <c r="E17" s="388" t="str">
        <f t="shared" si="18"/>
        <v/>
      </c>
      <c r="F17" s="389"/>
      <c r="G17" s="388" t="str">
        <f t="shared" si="19"/>
        <v/>
      </c>
      <c r="H17" s="390"/>
      <c r="I17" s="391"/>
      <c r="J17" s="387"/>
      <c r="K17" s="388" t="str">
        <f t="shared" si="23"/>
        <v/>
      </c>
      <c r="L17" s="389"/>
      <c r="M17" s="388" t="str">
        <f t="shared" si="20"/>
        <v/>
      </c>
      <c r="N17" s="390"/>
      <c r="O17" s="391"/>
      <c r="P17" s="387"/>
      <c r="Q17" s="388" t="str">
        <f t="shared" si="2"/>
        <v/>
      </c>
      <c r="R17" s="389"/>
      <c r="S17" s="388" t="str">
        <f t="shared" si="3"/>
        <v/>
      </c>
      <c r="T17" s="390"/>
      <c r="U17" s="391"/>
      <c r="V17" s="387"/>
      <c r="W17" s="388" t="str">
        <f t="shared" si="4"/>
        <v/>
      </c>
      <c r="X17" s="389"/>
      <c r="Y17" s="388" t="str">
        <f t="shared" si="5"/>
        <v/>
      </c>
      <c r="Z17" s="390"/>
      <c r="AA17" s="391"/>
      <c r="AB17" s="387"/>
      <c r="AC17" s="388" t="str">
        <f t="shared" si="6"/>
        <v/>
      </c>
      <c r="AD17" s="389"/>
      <c r="AE17" s="388" t="str">
        <f t="shared" si="7"/>
        <v/>
      </c>
      <c r="AF17" s="390"/>
      <c r="AG17" s="391"/>
      <c r="AH17" s="387"/>
      <c r="AI17" s="388" t="str">
        <f t="shared" si="8"/>
        <v/>
      </c>
      <c r="AJ17" s="389"/>
      <c r="AK17" s="388" t="str">
        <f t="shared" si="9"/>
        <v/>
      </c>
      <c r="AL17" s="390"/>
      <c r="AM17" s="391"/>
      <c r="AN17" s="387">
        <v>2</v>
      </c>
      <c r="AO17" s="388">
        <v>28</v>
      </c>
      <c r="AP17" s="389">
        <v>4</v>
      </c>
      <c r="AQ17" s="388">
        <v>56</v>
      </c>
      <c r="AR17" s="390">
        <v>6</v>
      </c>
      <c r="AS17" s="391" t="s">
        <v>89</v>
      </c>
      <c r="AT17" s="387"/>
      <c r="AU17" s="388" t="str">
        <f t="shared" si="12"/>
        <v/>
      </c>
      <c r="AV17" s="389"/>
      <c r="AW17" s="388" t="str">
        <f t="shared" si="13"/>
        <v/>
      </c>
      <c r="AX17" s="390"/>
      <c r="AY17" s="391"/>
      <c r="AZ17" s="22">
        <f t="shared" si="14"/>
        <v>2</v>
      </c>
      <c r="BA17" s="16">
        <f t="shared" si="21"/>
        <v>28</v>
      </c>
      <c r="BB17" s="23">
        <f t="shared" si="15"/>
        <v>4</v>
      </c>
      <c r="BC17" s="16">
        <f t="shared" si="22"/>
        <v>56</v>
      </c>
      <c r="BD17" s="23">
        <f t="shared" si="16"/>
        <v>6</v>
      </c>
      <c r="BE17" s="24">
        <f t="shared" si="17"/>
        <v>6</v>
      </c>
      <c r="BF17" s="26" t="s">
        <v>334</v>
      </c>
      <c r="BG17" s="26" t="s">
        <v>337</v>
      </c>
    </row>
    <row r="18" spans="1:59" ht="15.75" customHeight="1" x14ac:dyDescent="0.2">
      <c r="A18" s="786" t="s">
        <v>198</v>
      </c>
      <c r="B18" s="392" t="s">
        <v>34</v>
      </c>
      <c r="C18" s="783" t="s">
        <v>199</v>
      </c>
      <c r="D18" s="387"/>
      <c r="E18" s="388" t="str">
        <f t="shared" si="18"/>
        <v/>
      </c>
      <c r="F18" s="389"/>
      <c r="G18" s="388" t="str">
        <f t="shared" si="19"/>
        <v/>
      </c>
      <c r="H18" s="390"/>
      <c r="I18" s="391"/>
      <c r="J18" s="387"/>
      <c r="K18" s="388" t="str">
        <f t="shared" si="23"/>
        <v/>
      </c>
      <c r="L18" s="389"/>
      <c r="M18" s="388" t="str">
        <f t="shared" si="20"/>
        <v/>
      </c>
      <c r="N18" s="390"/>
      <c r="O18" s="391"/>
      <c r="P18" s="387"/>
      <c r="Q18" s="388" t="str">
        <f t="shared" si="2"/>
        <v/>
      </c>
      <c r="R18" s="389"/>
      <c r="S18" s="388" t="str">
        <f t="shared" si="3"/>
        <v/>
      </c>
      <c r="T18" s="390"/>
      <c r="U18" s="391"/>
      <c r="V18" s="387"/>
      <c r="W18" s="388" t="str">
        <f t="shared" si="4"/>
        <v/>
      </c>
      <c r="X18" s="389"/>
      <c r="Y18" s="388" t="str">
        <f t="shared" si="5"/>
        <v/>
      </c>
      <c r="Z18" s="390"/>
      <c r="AA18" s="391"/>
      <c r="AB18" s="387"/>
      <c r="AC18" s="388" t="str">
        <f t="shared" si="6"/>
        <v/>
      </c>
      <c r="AD18" s="389"/>
      <c r="AE18" s="388" t="str">
        <f t="shared" si="7"/>
        <v/>
      </c>
      <c r="AF18" s="390"/>
      <c r="AG18" s="391"/>
      <c r="AH18" s="387"/>
      <c r="AI18" s="388" t="str">
        <f t="shared" si="8"/>
        <v/>
      </c>
      <c r="AJ18" s="389"/>
      <c r="AK18" s="388" t="str">
        <f t="shared" si="9"/>
        <v/>
      </c>
      <c r="AL18" s="390"/>
      <c r="AM18" s="391"/>
      <c r="AN18" s="387"/>
      <c r="AO18" s="388" t="str">
        <f t="shared" si="10"/>
        <v/>
      </c>
      <c r="AP18" s="389"/>
      <c r="AQ18" s="388" t="str">
        <f t="shared" si="11"/>
        <v/>
      </c>
      <c r="AR18" s="390"/>
      <c r="AS18" s="391"/>
      <c r="AT18" s="387">
        <v>1</v>
      </c>
      <c r="AU18" s="388">
        <v>10</v>
      </c>
      <c r="AV18" s="389">
        <v>2</v>
      </c>
      <c r="AW18" s="388">
        <v>20</v>
      </c>
      <c r="AX18" s="390">
        <v>3</v>
      </c>
      <c r="AY18" s="391" t="s">
        <v>89</v>
      </c>
      <c r="AZ18" s="22">
        <f t="shared" si="14"/>
        <v>1</v>
      </c>
      <c r="BA18" s="16">
        <v>10</v>
      </c>
      <c r="BB18" s="23">
        <f t="shared" si="15"/>
        <v>2</v>
      </c>
      <c r="BC18" s="16">
        <v>20</v>
      </c>
      <c r="BD18" s="23">
        <f t="shared" si="16"/>
        <v>3</v>
      </c>
      <c r="BE18" s="24">
        <f t="shared" si="17"/>
        <v>3</v>
      </c>
      <c r="BF18" s="26" t="s">
        <v>334</v>
      </c>
      <c r="BG18" s="26" t="s">
        <v>337</v>
      </c>
    </row>
    <row r="19" spans="1:59" ht="15.75" customHeight="1" x14ac:dyDescent="0.2">
      <c r="A19" s="786" t="s">
        <v>204</v>
      </c>
      <c r="B19" s="392" t="s">
        <v>34</v>
      </c>
      <c r="C19" s="782" t="s">
        <v>205</v>
      </c>
      <c r="D19" s="394"/>
      <c r="E19" s="395" t="str">
        <f t="shared" si="18"/>
        <v/>
      </c>
      <c r="F19" s="396"/>
      <c r="G19" s="395" t="str">
        <f t="shared" si="19"/>
        <v/>
      </c>
      <c r="H19" s="397"/>
      <c r="I19" s="398"/>
      <c r="J19" s="387"/>
      <c r="K19" s="388" t="str">
        <f t="shared" si="23"/>
        <v/>
      </c>
      <c r="L19" s="389"/>
      <c r="M19" s="388" t="str">
        <f t="shared" si="20"/>
        <v/>
      </c>
      <c r="N19" s="390"/>
      <c r="O19" s="391"/>
      <c r="P19" s="394"/>
      <c r="Q19" s="395" t="str">
        <f t="shared" si="2"/>
        <v/>
      </c>
      <c r="R19" s="389"/>
      <c r="S19" s="388"/>
      <c r="T19" s="390"/>
      <c r="U19" s="391"/>
      <c r="V19" s="394"/>
      <c r="W19" s="395" t="str">
        <f t="shared" si="4"/>
        <v/>
      </c>
      <c r="X19" s="396"/>
      <c r="Y19" s="395" t="str">
        <f t="shared" si="5"/>
        <v/>
      </c>
      <c r="Z19" s="397"/>
      <c r="AA19" s="398"/>
      <c r="AB19" s="394"/>
      <c r="AC19" s="395" t="str">
        <f t="shared" si="6"/>
        <v/>
      </c>
      <c r="AD19" s="389">
        <v>1</v>
      </c>
      <c r="AE19" s="388">
        <v>14</v>
      </c>
      <c r="AF19" s="390">
        <v>2</v>
      </c>
      <c r="AG19" s="391" t="s">
        <v>88</v>
      </c>
      <c r="AH19" s="394"/>
      <c r="AI19" s="395" t="str">
        <f t="shared" si="8"/>
        <v/>
      </c>
      <c r="AJ19" s="396"/>
      <c r="AK19" s="395" t="str">
        <f t="shared" si="9"/>
        <v/>
      </c>
      <c r="AL19" s="397"/>
      <c r="AM19" s="398"/>
      <c r="AN19" s="394"/>
      <c r="AO19" s="395" t="str">
        <f t="shared" si="10"/>
        <v/>
      </c>
      <c r="AP19" s="396"/>
      <c r="AQ19" s="395" t="str">
        <f t="shared" si="11"/>
        <v/>
      </c>
      <c r="AR19" s="397"/>
      <c r="AS19" s="398"/>
      <c r="AT19" s="394"/>
      <c r="AU19" s="395" t="str">
        <f t="shared" si="12"/>
        <v/>
      </c>
      <c r="AV19" s="396"/>
      <c r="AW19" s="395" t="str">
        <f t="shared" si="13"/>
        <v/>
      </c>
      <c r="AX19" s="397"/>
      <c r="AY19" s="398"/>
      <c r="AZ19" s="22" t="str">
        <f t="shared" si="14"/>
        <v/>
      </c>
      <c r="BA19" s="16" t="str">
        <f t="shared" si="21"/>
        <v/>
      </c>
      <c r="BB19" s="23">
        <f t="shared" si="15"/>
        <v>1</v>
      </c>
      <c r="BC19" s="16">
        <f t="shared" si="22"/>
        <v>14</v>
      </c>
      <c r="BD19" s="23">
        <f t="shared" si="16"/>
        <v>2</v>
      </c>
      <c r="BE19" s="24">
        <f t="shared" si="17"/>
        <v>1</v>
      </c>
      <c r="BF19" s="26" t="s">
        <v>334</v>
      </c>
      <c r="BG19" s="26" t="s">
        <v>336</v>
      </c>
    </row>
    <row r="20" spans="1:59" s="268" customFormat="1" ht="15.75" customHeight="1" x14ac:dyDescent="0.2">
      <c r="A20" s="786" t="s">
        <v>206</v>
      </c>
      <c r="B20" s="392" t="s">
        <v>34</v>
      </c>
      <c r="C20" s="784" t="s">
        <v>207</v>
      </c>
      <c r="D20" s="387"/>
      <c r="E20" s="388" t="str">
        <f t="shared" si="18"/>
        <v/>
      </c>
      <c r="F20" s="389"/>
      <c r="G20" s="388" t="str">
        <f t="shared" si="19"/>
        <v/>
      </c>
      <c r="H20" s="390"/>
      <c r="I20" s="391"/>
      <c r="J20" s="387"/>
      <c r="K20" s="388" t="str">
        <f t="shared" si="23"/>
        <v/>
      </c>
      <c r="L20" s="389"/>
      <c r="M20" s="388" t="str">
        <f t="shared" si="20"/>
        <v/>
      </c>
      <c r="N20" s="390"/>
      <c r="O20" s="391"/>
      <c r="P20" s="387"/>
      <c r="Q20" s="388" t="str">
        <f t="shared" si="2"/>
        <v/>
      </c>
      <c r="R20" s="389"/>
      <c r="S20" s="388" t="str">
        <f t="shared" si="3"/>
        <v/>
      </c>
      <c r="T20" s="390"/>
      <c r="U20" s="391"/>
      <c r="V20" s="387"/>
      <c r="W20" s="388" t="str">
        <f t="shared" si="4"/>
        <v/>
      </c>
      <c r="X20" s="389"/>
      <c r="Y20" s="388" t="str">
        <f t="shared" si="5"/>
        <v/>
      </c>
      <c r="Z20" s="390"/>
      <c r="AA20" s="391"/>
      <c r="AB20" s="387"/>
      <c r="AC20" s="388" t="str">
        <f t="shared" si="6"/>
        <v/>
      </c>
      <c r="AD20" s="389"/>
      <c r="AE20" s="388" t="str">
        <f t="shared" si="7"/>
        <v/>
      </c>
      <c r="AF20" s="390"/>
      <c r="AG20" s="391"/>
      <c r="AH20" s="387"/>
      <c r="AI20" s="388" t="str">
        <f t="shared" si="8"/>
        <v/>
      </c>
      <c r="AJ20" s="389"/>
      <c r="AK20" s="388" t="str">
        <f t="shared" si="9"/>
        <v/>
      </c>
      <c r="AL20" s="390"/>
      <c r="AM20" s="391"/>
      <c r="AN20" s="387"/>
      <c r="AO20" s="388" t="str">
        <f t="shared" si="10"/>
        <v/>
      </c>
      <c r="AP20" s="389"/>
      <c r="AQ20" s="388" t="str">
        <f t="shared" si="11"/>
        <v/>
      </c>
      <c r="AR20" s="390"/>
      <c r="AS20" s="391"/>
      <c r="AT20" s="387"/>
      <c r="AU20" s="388" t="str">
        <f t="shared" si="12"/>
        <v/>
      </c>
      <c r="AV20" s="389">
        <v>1</v>
      </c>
      <c r="AW20" s="388">
        <v>10</v>
      </c>
      <c r="AX20" s="390">
        <v>1</v>
      </c>
      <c r="AY20" s="391" t="s">
        <v>71</v>
      </c>
      <c r="AZ20" s="22" t="str">
        <f t="shared" si="14"/>
        <v/>
      </c>
      <c r="BA20" s="16" t="str">
        <f t="shared" si="21"/>
        <v/>
      </c>
      <c r="BB20" s="23">
        <f t="shared" si="15"/>
        <v>1</v>
      </c>
      <c r="BC20" s="16">
        <v>10</v>
      </c>
      <c r="BD20" s="23">
        <f t="shared" si="16"/>
        <v>1</v>
      </c>
      <c r="BE20" s="24">
        <f t="shared" si="17"/>
        <v>1</v>
      </c>
      <c r="BF20" s="26" t="s">
        <v>334</v>
      </c>
      <c r="BG20" s="26" t="s">
        <v>335</v>
      </c>
    </row>
    <row r="21" spans="1:59" ht="15.75" customHeight="1" x14ac:dyDescent="0.2">
      <c r="A21" s="786" t="s">
        <v>208</v>
      </c>
      <c r="B21" s="392" t="s">
        <v>34</v>
      </c>
      <c r="C21" s="782" t="s">
        <v>209</v>
      </c>
      <c r="D21" s="387"/>
      <c r="E21" s="388" t="str">
        <f t="shared" si="18"/>
        <v/>
      </c>
      <c r="F21" s="389"/>
      <c r="G21" s="388" t="str">
        <f t="shared" si="19"/>
        <v/>
      </c>
      <c r="H21" s="390"/>
      <c r="I21" s="391"/>
      <c r="J21" s="387">
        <v>1</v>
      </c>
      <c r="K21" s="388">
        <v>14</v>
      </c>
      <c r="L21" s="389">
        <v>1</v>
      </c>
      <c r="M21" s="388">
        <v>14</v>
      </c>
      <c r="N21" s="393">
        <v>1</v>
      </c>
      <c r="O21" s="391" t="s">
        <v>69</v>
      </c>
      <c r="P21" s="387"/>
      <c r="Q21" s="388" t="str">
        <f t="shared" si="2"/>
        <v/>
      </c>
      <c r="R21" s="389"/>
      <c r="S21" s="388" t="str">
        <f t="shared" si="3"/>
        <v/>
      </c>
      <c r="T21" s="390"/>
      <c r="U21" s="391"/>
      <c r="V21" s="387"/>
      <c r="W21" s="388" t="str">
        <f t="shared" si="4"/>
        <v/>
      </c>
      <c r="X21" s="389"/>
      <c r="Y21" s="388" t="str">
        <f t="shared" si="5"/>
        <v/>
      </c>
      <c r="Z21" s="390"/>
      <c r="AA21" s="391"/>
      <c r="AB21" s="387"/>
      <c r="AC21" s="388" t="str">
        <f t="shared" si="6"/>
        <v/>
      </c>
      <c r="AD21" s="389"/>
      <c r="AE21" s="388" t="str">
        <f t="shared" si="7"/>
        <v/>
      </c>
      <c r="AF21" s="390"/>
      <c r="AG21" s="391"/>
      <c r="AH21" s="387"/>
      <c r="AI21" s="388" t="str">
        <f t="shared" si="8"/>
        <v/>
      </c>
      <c r="AJ21" s="389"/>
      <c r="AK21" s="388" t="str">
        <f t="shared" si="9"/>
        <v/>
      </c>
      <c r="AL21" s="390"/>
      <c r="AM21" s="391"/>
      <c r="AN21" s="387"/>
      <c r="AO21" s="388" t="str">
        <f t="shared" si="10"/>
        <v/>
      </c>
      <c r="AP21" s="389"/>
      <c r="AQ21" s="388" t="str">
        <f t="shared" si="11"/>
        <v/>
      </c>
      <c r="AR21" s="390"/>
      <c r="AS21" s="391"/>
      <c r="AT21" s="387"/>
      <c r="AU21" s="388" t="str">
        <f t="shared" si="12"/>
        <v/>
      </c>
      <c r="AV21" s="389"/>
      <c r="AW21" s="388" t="str">
        <f t="shared" si="13"/>
        <v/>
      </c>
      <c r="AX21" s="390"/>
      <c r="AY21" s="391"/>
      <c r="AZ21" s="22">
        <f t="shared" si="14"/>
        <v>1</v>
      </c>
      <c r="BA21" s="16">
        <f t="shared" si="21"/>
        <v>14</v>
      </c>
      <c r="BB21" s="23">
        <f t="shared" si="15"/>
        <v>1</v>
      </c>
      <c r="BC21" s="16">
        <f t="shared" si="22"/>
        <v>14</v>
      </c>
      <c r="BD21" s="23">
        <f t="shared" si="16"/>
        <v>1</v>
      </c>
      <c r="BE21" s="24">
        <f t="shared" si="17"/>
        <v>2</v>
      </c>
      <c r="BF21" s="26" t="s">
        <v>377</v>
      </c>
      <c r="BG21" s="26" t="s">
        <v>381</v>
      </c>
    </row>
    <row r="22" spans="1:59" ht="15.75" customHeight="1" x14ac:dyDescent="0.2">
      <c r="A22" s="787" t="s">
        <v>760</v>
      </c>
      <c r="B22" s="392" t="s">
        <v>34</v>
      </c>
      <c r="C22" s="782" t="s">
        <v>722</v>
      </c>
      <c r="D22" s="387"/>
      <c r="E22" s="388" t="str">
        <f t="shared" ref="E22" si="24">IF(D22*15=0,"",D22*15)</f>
        <v/>
      </c>
      <c r="F22" s="389"/>
      <c r="G22" s="388" t="str">
        <f t="shared" ref="G22" si="25">IF(F22*15=0,"",F22*15)</f>
        <v/>
      </c>
      <c r="H22" s="390"/>
      <c r="I22" s="505"/>
      <c r="J22" s="389"/>
      <c r="K22" s="388"/>
      <c r="L22" s="389">
        <v>1</v>
      </c>
      <c r="M22" s="388">
        <v>14</v>
      </c>
      <c r="N22" s="393">
        <v>2</v>
      </c>
      <c r="O22" s="713" t="s">
        <v>71</v>
      </c>
      <c r="P22" s="387"/>
      <c r="Q22" s="388" t="str">
        <f t="shared" ref="Q22" si="26">IF(P22*15=0,"",P22*15)</f>
        <v/>
      </c>
      <c r="R22" s="389"/>
      <c r="S22" s="388" t="str">
        <f t="shared" ref="S22" si="27">IF(R22*15=0,"",R22*15)</f>
        <v/>
      </c>
      <c r="T22" s="390"/>
      <c r="U22" s="391"/>
      <c r="V22" s="387"/>
      <c r="W22" s="388" t="str">
        <f t="shared" si="4"/>
        <v/>
      </c>
      <c r="X22" s="389"/>
      <c r="Y22" s="388" t="str">
        <f t="shared" si="5"/>
        <v/>
      </c>
      <c r="Z22" s="390"/>
      <c r="AA22" s="391"/>
      <c r="AB22" s="387"/>
      <c r="AC22" s="388" t="str">
        <f t="shared" si="6"/>
        <v/>
      </c>
      <c r="AD22" s="389"/>
      <c r="AE22" s="388" t="str">
        <f t="shared" si="7"/>
        <v/>
      </c>
      <c r="AF22" s="390"/>
      <c r="AG22" s="391"/>
      <c r="AH22" s="387"/>
      <c r="AI22" s="388" t="str">
        <f t="shared" si="8"/>
        <v/>
      </c>
      <c r="AJ22" s="389"/>
      <c r="AK22" s="388" t="str">
        <f t="shared" si="9"/>
        <v/>
      </c>
      <c r="AL22" s="390"/>
      <c r="AM22" s="391"/>
      <c r="AN22" s="387"/>
      <c r="AO22" s="388" t="str">
        <f t="shared" si="10"/>
        <v/>
      </c>
      <c r="AP22" s="389"/>
      <c r="AQ22" s="388" t="str">
        <f t="shared" si="11"/>
        <v/>
      </c>
      <c r="AR22" s="390"/>
      <c r="AS22" s="391"/>
      <c r="AT22" s="387"/>
      <c r="AU22" s="388" t="str">
        <f t="shared" si="12"/>
        <v/>
      </c>
      <c r="AV22" s="389"/>
      <c r="AW22" s="388" t="str">
        <f t="shared" si="13"/>
        <v/>
      </c>
      <c r="AX22" s="390"/>
      <c r="AY22" s="391"/>
      <c r="AZ22" s="22"/>
      <c r="BA22" s="16"/>
      <c r="BB22" s="23">
        <v>1</v>
      </c>
      <c r="BC22" s="16">
        <v>14</v>
      </c>
      <c r="BD22" s="23">
        <v>2</v>
      </c>
      <c r="BE22" s="24">
        <v>1</v>
      </c>
      <c r="BF22" s="26" t="s">
        <v>333</v>
      </c>
      <c r="BG22" s="573" t="s">
        <v>348</v>
      </c>
    </row>
    <row r="23" spans="1:59" ht="15.75" customHeight="1" x14ac:dyDescent="0.2">
      <c r="A23" s="787" t="s">
        <v>224</v>
      </c>
      <c r="B23" s="392" t="s">
        <v>15</v>
      </c>
      <c r="C23" s="781" t="s">
        <v>225</v>
      </c>
      <c r="D23" s="52"/>
      <c r="E23" s="53" t="str">
        <f t="shared" si="18"/>
        <v/>
      </c>
      <c r="F23" s="52"/>
      <c r="G23" s="53" t="str">
        <f t="shared" si="19"/>
        <v/>
      </c>
      <c r="H23" s="52"/>
      <c r="I23" s="54"/>
      <c r="J23" s="507"/>
      <c r="K23" s="506">
        <v>4</v>
      </c>
      <c r="L23" s="507">
        <v>2</v>
      </c>
      <c r="M23" s="506">
        <v>24</v>
      </c>
      <c r="N23" s="507">
        <v>3</v>
      </c>
      <c r="O23" s="51" t="s">
        <v>71</v>
      </c>
      <c r="P23" s="52"/>
      <c r="Q23" s="53" t="str">
        <f t="shared" si="2"/>
        <v/>
      </c>
      <c r="R23" s="52"/>
      <c r="S23" s="53" t="str">
        <f t="shared" si="3"/>
        <v/>
      </c>
      <c r="T23" s="52"/>
      <c r="U23" s="54"/>
      <c r="V23" s="52"/>
      <c r="W23" s="53" t="str">
        <f t="shared" si="4"/>
        <v/>
      </c>
      <c r="X23" s="52"/>
      <c r="Y23" s="53" t="str">
        <f t="shared" si="5"/>
        <v/>
      </c>
      <c r="Z23" s="52"/>
      <c r="AA23" s="54"/>
      <c r="AB23" s="52"/>
      <c r="AC23" s="53" t="str">
        <f t="shared" si="6"/>
        <v/>
      </c>
      <c r="AD23" s="52"/>
      <c r="AE23" s="53" t="str">
        <f t="shared" si="7"/>
        <v/>
      </c>
      <c r="AF23" s="52"/>
      <c r="AG23" s="54"/>
      <c r="AH23" s="52"/>
      <c r="AI23" s="53" t="str">
        <f t="shared" si="8"/>
        <v/>
      </c>
      <c r="AJ23" s="52"/>
      <c r="AK23" s="53" t="str">
        <f t="shared" si="9"/>
        <v/>
      </c>
      <c r="AL23" s="52"/>
      <c r="AM23" s="54"/>
      <c r="AN23" s="49"/>
      <c r="AO23" s="50" t="str">
        <f t="shared" si="10"/>
        <v/>
      </c>
      <c r="AP23" s="49"/>
      <c r="AQ23" s="50" t="str">
        <f t="shared" si="11"/>
        <v/>
      </c>
      <c r="AR23" s="49"/>
      <c r="AS23" s="51"/>
      <c r="AT23" s="49"/>
      <c r="AU23" s="50" t="str">
        <f t="shared" si="12"/>
        <v/>
      </c>
      <c r="AV23" s="49"/>
      <c r="AW23" s="50" t="str">
        <f t="shared" si="13"/>
        <v/>
      </c>
      <c r="AX23" s="49"/>
      <c r="AY23" s="55"/>
      <c r="AZ23" s="22" t="str">
        <f t="shared" si="14"/>
        <v/>
      </c>
      <c r="BA23" s="16" t="str">
        <f t="shared" si="21"/>
        <v/>
      </c>
      <c r="BB23" s="23">
        <f t="shared" si="15"/>
        <v>2</v>
      </c>
      <c r="BC23" s="16">
        <f t="shared" si="22"/>
        <v>28</v>
      </c>
      <c r="BD23" s="23">
        <f t="shared" si="16"/>
        <v>3</v>
      </c>
      <c r="BE23" s="24">
        <f t="shared" si="17"/>
        <v>2</v>
      </c>
      <c r="BF23" s="26" t="s">
        <v>333</v>
      </c>
      <c r="BG23" s="573" t="s">
        <v>383</v>
      </c>
    </row>
    <row r="24" spans="1:59" x14ac:dyDescent="0.2">
      <c r="A24" s="787" t="s">
        <v>226</v>
      </c>
      <c r="B24" s="392" t="s">
        <v>15</v>
      </c>
      <c r="C24" s="781" t="s">
        <v>227</v>
      </c>
      <c r="D24" s="49"/>
      <c r="E24" s="50" t="str">
        <f t="shared" si="18"/>
        <v/>
      </c>
      <c r="F24" s="49"/>
      <c r="G24" s="50" t="str">
        <f t="shared" si="19"/>
        <v/>
      </c>
      <c r="H24" s="49"/>
      <c r="I24" s="51"/>
      <c r="J24" s="49"/>
      <c r="K24" s="50" t="str">
        <f t="shared" ref="K24:K27" si="28">IF(J24*15=0,"",J24*15)</f>
        <v/>
      </c>
      <c r="L24" s="49"/>
      <c r="M24" s="50" t="str">
        <f t="shared" ref="M24:M27" si="29">IF(L24*15=0,"",L24*15)</f>
        <v/>
      </c>
      <c r="N24" s="49"/>
      <c r="O24" s="51"/>
      <c r="P24" s="49"/>
      <c r="Q24" s="50" t="str">
        <f t="shared" si="2"/>
        <v/>
      </c>
      <c r="R24" s="49"/>
      <c r="S24" s="50" t="str">
        <f t="shared" si="3"/>
        <v/>
      </c>
      <c r="T24" s="49"/>
      <c r="U24" s="51"/>
      <c r="V24" s="49"/>
      <c r="W24" s="50" t="str">
        <f t="shared" si="4"/>
        <v/>
      </c>
      <c r="X24" s="49">
        <v>1</v>
      </c>
      <c r="Y24" s="50">
        <v>14</v>
      </c>
      <c r="Z24" s="49">
        <v>3</v>
      </c>
      <c r="AA24" s="51" t="s">
        <v>71</v>
      </c>
      <c r="AB24" s="49"/>
      <c r="AC24" s="50" t="str">
        <f t="shared" si="6"/>
        <v/>
      </c>
      <c r="AD24" s="49"/>
      <c r="AE24" s="50" t="str">
        <f t="shared" si="7"/>
        <v/>
      </c>
      <c r="AF24" s="49"/>
      <c r="AG24" s="51"/>
      <c r="AH24" s="49"/>
      <c r="AI24" s="50" t="str">
        <f t="shared" si="8"/>
        <v/>
      </c>
      <c r="AJ24" s="49"/>
      <c r="AK24" s="50" t="str">
        <f t="shared" si="9"/>
        <v/>
      </c>
      <c r="AL24" s="49"/>
      <c r="AM24" s="51"/>
      <c r="AN24" s="49"/>
      <c r="AO24" s="50" t="str">
        <f t="shared" si="10"/>
        <v/>
      </c>
      <c r="AP24" s="49"/>
      <c r="AQ24" s="50" t="str">
        <f t="shared" si="11"/>
        <v/>
      </c>
      <c r="AR24" s="49"/>
      <c r="AS24" s="51"/>
      <c r="AT24" s="49"/>
      <c r="AU24" s="50" t="str">
        <f t="shared" si="12"/>
        <v/>
      </c>
      <c r="AV24" s="49"/>
      <c r="AW24" s="50" t="str">
        <f t="shared" si="13"/>
        <v/>
      </c>
      <c r="AX24" s="49"/>
      <c r="AY24" s="55"/>
      <c r="AZ24" s="270" t="str">
        <f t="shared" si="14"/>
        <v/>
      </c>
      <c r="BA24" s="115" t="str">
        <f t="shared" si="21"/>
        <v/>
      </c>
      <c r="BB24" s="271">
        <f t="shared" si="15"/>
        <v>1</v>
      </c>
      <c r="BC24" s="115">
        <f t="shared" si="22"/>
        <v>14</v>
      </c>
      <c r="BD24" s="271">
        <f t="shared" si="16"/>
        <v>3</v>
      </c>
      <c r="BE24" s="24">
        <f t="shared" si="17"/>
        <v>1</v>
      </c>
      <c r="BF24" s="26" t="s">
        <v>333</v>
      </c>
      <c r="BG24" s="573" t="s">
        <v>383</v>
      </c>
    </row>
    <row r="25" spans="1:59" x14ac:dyDescent="0.2">
      <c r="A25" s="787" t="s">
        <v>753</v>
      </c>
      <c r="B25" s="392" t="s">
        <v>15</v>
      </c>
      <c r="C25" s="781" t="s">
        <v>754</v>
      </c>
      <c r="D25" s="49"/>
      <c r="E25" s="50" t="str">
        <f t="shared" si="18"/>
        <v/>
      </c>
      <c r="F25" s="49"/>
      <c r="G25" s="50" t="str">
        <f t="shared" si="19"/>
        <v/>
      </c>
      <c r="H25" s="49"/>
      <c r="I25" s="51"/>
      <c r="J25" s="49"/>
      <c r="K25" s="50" t="str">
        <f t="shared" si="28"/>
        <v/>
      </c>
      <c r="L25" s="49"/>
      <c r="M25" s="50" t="str">
        <f t="shared" si="29"/>
        <v/>
      </c>
      <c r="N25" s="49"/>
      <c r="O25" s="51"/>
      <c r="P25" s="49"/>
      <c r="Q25" s="50" t="str">
        <f t="shared" si="2"/>
        <v/>
      </c>
      <c r="R25" s="49"/>
      <c r="S25" s="50" t="str">
        <f t="shared" si="3"/>
        <v/>
      </c>
      <c r="T25" s="49"/>
      <c r="U25" s="51"/>
      <c r="V25" s="49"/>
      <c r="W25" s="50" t="str">
        <f t="shared" si="4"/>
        <v/>
      </c>
      <c r="X25" s="49"/>
      <c r="Y25" s="50" t="str">
        <f t="shared" si="5"/>
        <v/>
      </c>
      <c r="Z25" s="49"/>
      <c r="AA25" s="51"/>
      <c r="AB25" s="49"/>
      <c r="AC25" s="50" t="str">
        <f t="shared" si="6"/>
        <v/>
      </c>
      <c r="AD25" s="49">
        <v>1</v>
      </c>
      <c r="AE25" s="50">
        <v>14</v>
      </c>
      <c r="AF25" s="49">
        <v>3</v>
      </c>
      <c r="AG25" s="51" t="s">
        <v>71</v>
      </c>
      <c r="AH25" s="49"/>
      <c r="AI25" s="50" t="str">
        <f t="shared" si="8"/>
        <v/>
      </c>
      <c r="AJ25" s="49"/>
      <c r="AK25" s="50" t="str">
        <f t="shared" si="9"/>
        <v/>
      </c>
      <c r="AL25" s="49"/>
      <c r="AM25" s="51"/>
      <c r="AN25" s="49"/>
      <c r="AO25" s="50" t="str">
        <f t="shared" si="10"/>
        <v/>
      </c>
      <c r="AP25" s="49"/>
      <c r="AQ25" s="50" t="str">
        <f t="shared" si="11"/>
        <v/>
      </c>
      <c r="AR25" s="49"/>
      <c r="AS25" s="51"/>
      <c r="AT25" s="49"/>
      <c r="AU25" s="50" t="str">
        <f t="shared" si="12"/>
        <v/>
      </c>
      <c r="AV25" s="49"/>
      <c r="AW25" s="50" t="str">
        <f t="shared" si="13"/>
        <v/>
      </c>
      <c r="AX25" s="49"/>
      <c r="AY25" s="55"/>
      <c r="AZ25" s="270" t="str">
        <f t="shared" si="14"/>
        <v/>
      </c>
      <c r="BA25" s="115" t="str">
        <f t="shared" si="21"/>
        <v/>
      </c>
      <c r="BB25" s="271">
        <f t="shared" si="15"/>
        <v>1</v>
      </c>
      <c r="BC25" s="115">
        <f t="shared" si="22"/>
        <v>14</v>
      </c>
      <c r="BD25" s="271">
        <f t="shared" si="16"/>
        <v>3</v>
      </c>
      <c r="BE25" s="24">
        <f t="shared" si="17"/>
        <v>1</v>
      </c>
      <c r="BF25" s="26" t="s">
        <v>333</v>
      </c>
      <c r="BG25" s="573" t="s">
        <v>383</v>
      </c>
    </row>
    <row r="26" spans="1:59" ht="15.75" customHeight="1" x14ac:dyDescent="0.2">
      <c r="A26" s="787" t="s">
        <v>756</v>
      </c>
      <c r="B26" s="392" t="s">
        <v>15</v>
      </c>
      <c r="C26" s="781" t="s">
        <v>757</v>
      </c>
      <c r="D26" s="49"/>
      <c r="E26" s="50" t="str">
        <f t="shared" si="18"/>
        <v/>
      </c>
      <c r="F26" s="49"/>
      <c r="G26" s="50" t="str">
        <f t="shared" si="19"/>
        <v/>
      </c>
      <c r="H26" s="49"/>
      <c r="I26" s="51"/>
      <c r="J26" s="49"/>
      <c r="K26" s="50" t="str">
        <f t="shared" si="28"/>
        <v/>
      </c>
      <c r="L26" s="49"/>
      <c r="M26" s="50" t="str">
        <f t="shared" si="29"/>
        <v/>
      </c>
      <c r="N26" s="49"/>
      <c r="O26" s="51"/>
      <c r="P26" s="49"/>
      <c r="Q26" s="50" t="str">
        <f t="shared" si="2"/>
        <v/>
      </c>
      <c r="R26" s="49"/>
      <c r="S26" s="50" t="str">
        <f t="shared" si="3"/>
        <v/>
      </c>
      <c r="T26" s="49"/>
      <c r="U26" s="51"/>
      <c r="V26" s="49"/>
      <c r="W26" s="50" t="str">
        <f t="shared" si="4"/>
        <v/>
      </c>
      <c r="X26" s="49"/>
      <c r="Y26" s="50" t="str">
        <f t="shared" si="5"/>
        <v/>
      </c>
      <c r="Z26" s="49"/>
      <c r="AA26" s="51"/>
      <c r="AB26" s="49"/>
      <c r="AC26" s="50" t="str">
        <f t="shared" si="6"/>
        <v/>
      </c>
      <c r="AD26" s="49"/>
      <c r="AE26" s="50" t="str">
        <f t="shared" si="7"/>
        <v/>
      </c>
      <c r="AF26" s="49"/>
      <c r="AG26" s="51"/>
      <c r="AH26" s="49"/>
      <c r="AI26" s="50" t="str">
        <f t="shared" si="8"/>
        <v/>
      </c>
      <c r="AJ26" s="49">
        <v>1</v>
      </c>
      <c r="AK26" s="50">
        <v>14</v>
      </c>
      <c r="AL26" s="49">
        <v>2</v>
      </c>
      <c r="AM26" s="51" t="s">
        <v>71</v>
      </c>
      <c r="AN26" s="49"/>
      <c r="AO26" s="50" t="str">
        <f t="shared" si="10"/>
        <v/>
      </c>
      <c r="AP26" s="49"/>
      <c r="AQ26" s="50" t="str">
        <f t="shared" si="11"/>
        <v/>
      </c>
      <c r="AR26" s="49"/>
      <c r="AS26" s="51"/>
      <c r="AT26" s="49"/>
      <c r="AU26" s="50" t="str">
        <f t="shared" si="12"/>
        <v/>
      </c>
      <c r="AV26" s="49"/>
      <c r="AW26" s="50" t="str">
        <f t="shared" si="13"/>
        <v/>
      </c>
      <c r="AX26" s="49"/>
      <c r="AY26" s="55"/>
      <c r="AZ26" s="22" t="str">
        <f t="shared" si="14"/>
        <v/>
      </c>
      <c r="BA26" s="16" t="str">
        <f t="shared" si="21"/>
        <v/>
      </c>
      <c r="BB26" s="23">
        <f t="shared" si="15"/>
        <v>1</v>
      </c>
      <c r="BC26" s="16">
        <f t="shared" si="22"/>
        <v>14</v>
      </c>
      <c r="BD26" s="23">
        <f t="shared" si="16"/>
        <v>2</v>
      </c>
      <c r="BE26" s="24">
        <f t="shared" si="17"/>
        <v>1</v>
      </c>
      <c r="BF26" s="26" t="s">
        <v>333</v>
      </c>
      <c r="BG26" s="573" t="s">
        <v>383</v>
      </c>
    </row>
    <row r="27" spans="1:59" ht="15.75" customHeight="1" x14ac:dyDescent="0.2">
      <c r="A27" s="787" t="s">
        <v>758</v>
      </c>
      <c r="B27" s="392" t="s">
        <v>15</v>
      </c>
      <c r="C27" s="781" t="s">
        <v>759</v>
      </c>
      <c r="D27" s="49"/>
      <c r="E27" s="50" t="str">
        <f t="shared" si="18"/>
        <v/>
      </c>
      <c r="F27" s="49"/>
      <c r="G27" s="50" t="str">
        <f t="shared" si="19"/>
        <v/>
      </c>
      <c r="H27" s="49"/>
      <c r="I27" s="51"/>
      <c r="J27" s="49"/>
      <c r="K27" s="50" t="str">
        <f t="shared" si="28"/>
        <v/>
      </c>
      <c r="L27" s="49"/>
      <c r="M27" s="50" t="str">
        <f t="shared" si="29"/>
        <v/>
      </c>
      <c r="N27" s="49"/>
      <c r="O27" s="51"/>
      <c r="P27" s="49"/>
      <c r="Q27" s="50" t="str">
        <f t="shared" si="2"/>
        <v/>
      </c>
      <c r="R27" s="49"/>
      <c r="S27" s="50" t="str">
        <f t="shared" si="3"/>
        <v/>
      </c>
      <c r="T27" s="49"/>
      <c r="U27" s="51"/>
      <c r="V27" s="49"/>
      <c r="W27" s="50" t="str">
        <f t="shared" si="4"/>
        <v/>
      </c>
      <c r="X27" s="49"/>
      <c r="Y27" s="50" t="str">
        <f t="shared" si="5"/>
        <v/>
      </c>
      <c r="Z27" s="49"/>
      <c r="AA27" s="51"/>
      <c r="AB27" s="49"/>
      <c r="AC27" s="50" t="str">
        <f t="shared" si="6"/>
        <v/>
      </c>
      <c r="AD27" s="49"/>
      <c r="AE27" s="50" t="str">
        <f t="shared" si="7"/>
        <v/>
      </c>
      <c r="AF27" s="49"/>
      <c r="AG27" s="51"/>
      <c r="AH27" s="49"/>
      <c r="AI27" s="50" t="str">
        <f t="shared" si="8"/>
        <v/>
      </c>
      <c r="AJ27" s="49"/>
      <c r="AK27" s="50" t="str">
        <f t="shared" si="9"/>
        <v/>
      </c>
      <c r="AL27" s="49"/>
      <c r="AM27" s="51"/>
      <c r="AN27" s="49"/>
      <c r="AO27" s="50" t="str">
        <f t="shared" si="10"/>
        <v/>
      </c>
      <c r="AP27" s="49"/>
      <c r="AQ27" s="50" t="str">
        <f t="shared" si="11"/>
        <v/>
      </c>
      <c r="AR27" s="49"/>
      <c r="AS27" s="51"/>
      <c r="AT27" s="49"/>
      <c r="AU27" s="50" t="str">
        <f t="shared" si="12"/>
        <v/>
      </c>
      <c r="AV27" s="49">
        <v>1</v>
      </c>
      <c r="AW27" s="50">
        <v>10</v>
      </c>
      <c r="AX27" s="49">
        <v>2</v>
      </c>
      <c r="AY27" s="55" t="s">
        <v>71</v>
      </c>
      <c r="AZ27" s="22" t="str">
        <f t="shared" si="14"/>
        <v/>
      </c>
      <c r="BA27" s="16" t="str">
        <f t="shared" si="21"/>
        <v/>
      </c>
      <c r="BB27" s="23">
        <f t="shared" si="15"/>
        <v>1</v>
      </c>
      <c r="BC27" s="16">
        <v>10</v>
      </c>
      <c r="BD27" s="23">
        <f t="shared" si="16"/>
        <v>2</v>
      </c>
      <c r="BE27" s="24">
        <f t="shared" si="17"/>
        <v>1</v>
      </c>
      <c r="BF27" s="26" t="s">
        <v>333</v>
      </c>
      <c r="BG27" s="573" t="s">
        <v>383</v>
      </c>
    </row>
    <row r="28" spans="1:59" ht="15.75" customHeight="1" x14ac:dyDescent="0.2">
      <c r="A28" s="806" t="s">
        <v>392</v>
      </c>
      <c r="B28" s="399" t="s">
        <v>34</v>
      </c>
      <c r="C28" s="807" t="s">
        <v>888</v>
      </c>
      <c r="D28" s="400"/>
      <c r="E28" s="401" t="str">
        <f t="shared" ref="E28:E40" si="30">IF(D28*15=0,"",D28*15)</f>
        <v/>
      </c>
      <c r="F28" s="402"/>
      <c r="G28" s="401" t="str">
        <f t="shared" ref="G28:G40" si="31">IF(F28*15=0,"",F28*15)</f>
        <v/>
      </c>
      <c r="H28" s="403"/>
      <c r="I28" s="404"/>
      <c r="J28" s="400"/>
      <c r="K28" s="401" t="str">
        <f t="shared" ref="K28:K40" si="32">IF(J28*15=0,"",J28*15)</f>
        <v/>
      </c>
      <c r="L28" s="402"/>
      <c r="M28" s="401" t="str">
        <f>IF(L28*15=0,"",L28*15)</f>
        <v/>
      </c>
      <c r="N28" s="403"/>
      <c r="O28" s="404"/>
      <c r="P28" s="400">
        <v>2</v>
      </c>
      <c r="Q28" s="401">
        <v>28</v>
      </c>
      <c r="R28" s="402"/>
      <c r="S28" s="401" t="str">
        <f t="shared" ref="S28" si="33">IF(R28*15=0,"",R28*15)</f>
        <v/>
      </c>
      <c r="T28" s="403">
        <v>3</v>
      </c>
      <c r="U28" s="404" t="s">
        <v>89</v>
      </c>
      <c r="V28" s="400"/>
      <c r="W28" s="401"/>
      <c r="X28" s="402"/>
      <c r="Y28" s="401"/>
      <c r="Z28" s="403"/>
      <c r="AA28" s="404"/>
      <c r="AB28" s="400"/>
      <c r="AC28" s="401"/>
      <c r="AD28" s="402"/>
      <c r="AE28" s="401"/>
      <c r="AF28" s="403"/>
      <c r="AG28" s="404"/>
      <c r="AH28" s="400"/>
      <c r="AI28" s="401" t="str">
        <f t="shared" ref="AI28:AI40" si="34">IF(AH28*15=0,"",AH28*15)</f>
        <v/>
      </c>
      <c r="AJ28" s="402"/>
      <c r="AK28" s="401" t="str">
        <f t="shared" ref="AK28:AK40" si="35">IF(AJ28*15=0,"",AJ28*15)</f>
        <v/>
      </c>
      <c r="AL28" s="403"/>
      <c r="AM28" s="404"/>
      <c r="AN28" s="400"/>
      <c r="AO28" s="401" t="str">
        <f t="shared" ref="AO28:AO40" si="36">IF(AN28*15=0,"",AN28*15)</f>
        <v/>
      </c>
      <c r="AP28" s="402"/>
      <c r="AQ28" s="401" t="str">
        <f t="shared" ref="AQ28:AQ40" si="37">IF(AP28*15=0,"",AP28*15)</f>
        <v/>
      </c>
      <c r="AR28" s="403"/>
      <c r="AS28" s="404"/>
      <c r="AT28" s="400"/>
      <c r="AU28" s="401" t="str">
        <f t="shared" ref="AU28:AU40" si="38">IF(AT28*15=0,"",AT28*15)</f>
        <v/>
      </c>
      <c r="AV28" s="402"/>
      <c r="AW28" s="401" t="str">
        <f t="shared" ref="AW28:AW37" si="39">IF(AV28*15=0,"",AV28*15)</f>
        <v/>
      </c>
      <c r="AX28" s="403"/>
      <c r="AY28" s="404"/>
      <c r="AZ28" s="22">
        <f t="shared" si="14"/>
        <v>2</v>
      </c>
      <c r="BA28" s="16">
        <f t="shared" si="21"/>
        <v>28</v>
      </c>
      <c r="BB28" s="23" t="str">
        <f t="shared" si="15"/>
        <v/>
      </c>
      <c r="BC28" s="16" t="str">
        <f t="shared" si="22"/>
        <v/>
      </c>
      <c r="BD28" s="23">
        <f t="shared" si="16"/>
        <v>3</v>
      </c>
      <c r="BE28" s="24">
        <f t="shared" si="17"/>
        <v>2</v>
      </c>
      <c r="BF28" s="26" t="s">
        <v>334</v>
      </c>
      <c r="BG28" s="436" t="s">
        <v>882</v>
      </c>
    </row>
    <row r="29" spans="1:59" ht="15.75" customHeight="1" x14ac:dyDescent="0.2">
      <c r="A29" s="789" t="s">
        <v>393</v>
      </c>
      <c r="B29" s="399" t="s">
        <v>34</v>
      </c>
      <c r="C29" s="778" t="s">
        <v>277</v>
      </c>
      <c r="D29" s="400"/>
      <c r="E29" s="401" t="str">
        <f t="shared" si="30"/>
        <v/>
      </c>
      <c r="F29" s="402"/>
      <c r="G29" s="401" t="str">
        <f t="shared" si="31"/>
        <v/>
      </c>
      <c r="H29" s="403"/>
      <c r="I29" s="404"/>
      <c r="J29" s="400"/>
      <c r="K29" s="401" t="str">
        <f t="shared" si="32"/>
        <v/>
      </c>
      <c r="L29" s="402"/>
      <c r="M29" s="401" t="str">
        <f>IF(L29*15=0,"",L29*15)</f>
        <v/>
      </c>
      <c r="N29" s="403"/>
      <c r="O29" s="404"/>
      <c r="P29" s="400"/>
      <c r="Q29" s="401" t="str">
        <f t="shared" ref="Q29:Q40" si="40">IF(P29*15=0,"",P29*15)</f>
        <v/>
      </c>
      <c r="R29" s="402"/>
      <c r="S29" s="401" t="str">
        <f t="shared" ref="S29:S40" si="41">IF(R29*15=0,"",R29*15)</f>
        <v/>
      </c>
      <c r="T29" s="403"/>
      <c r="U29" s="404"/>
      <c r="V29" s="400">
        <v>1</v>
      </c>
      <c r="W29" s="401">
        <v>14</v>
      </c>
      <c r="X29" s="402"/>
      <c r="Y29" s="401" t="str">
        <f t="shared" ref="Y29" si="42">IF(X29*15=0,"",X29*15)</f>
        <v/>
      </c>
      <c r="Z29" s="403">
        <v>2</v>
      </c>
      <c r="AA29" s="404" t="s">
        <v>15</v>
      </c>
      <c r="AB29" s="400"/>
      <c r="AC29" s="401"/>
      <c r="AD29" s="402"/>
      <c r="AE29" s="401"/>
      <c r="AF29" s="403"/>
      <c r="AG29" s="404"/>
      <c r="AH29" s="400"/>
      <c r="AI29" s="401"/>
      <c r="AJ29" s="402"/>
      <c r="AK29" s="401"/>
      <c r="AL29" s="403"/>
      <c r="AM29" s="404"/>
      <c r="AN29" s="400"/>
      <c r="AO29" s="401" t="str">
        <f t="shared" si="36"/>
        <v/>
      </c>
      <c r="AP29" s="402"/>
      <c r="AQ29" s="401" t="str">
        <f t="shared" si="37"/>
        <v/>
      </c>
      <c r="AR29" s="403"/>
      <c r="AS29" s="404"/>
      <c r="AT29" s="400"/>
      <c r="AU29" s="401" t="str">
        <f t="shared" si="38"/>
        <v/>
      </c>
      <c r="AV29" s="402"/>
      <c r="AW29" s="401" t="str">
        <f t="shared" si="39"/>
        <v/>
      </c>
      <c r="AX29" s="403"/>
      <c r="AY29" s="404"/>
      <c r="AZ29" s="22">
        <f t="shared" si="14"/>
        <v>1</v>
      </c>
      <c r="BA29" s="16">
        <f t="shared" si="21"/>
        <v>14</v>
      </c>
      <c r="BB29" s="23" t="str">
        <f t="shared" si="15"/>
        <v/>
      </c>
      <c r="BC29" s="16" t="str">
        <f t="shared" si="22"/>
        <v/>
      </c>
      <c r="BD29" s="23">
        <f t="shared" si="16"/>
        <v>2</v>
      </c>
      <c r="BE29" s="24">
        <f t="shared" si="17"/>
        <v>1</v>
      </c>
      <c r="BF29" s="26" t="s">
        <v>334</v>
      </c>
      <c r="BG29" s="573" t="s">
        <v>745</v>
      </c>
    </row>
    <row r="30" spans="1:59" ht="15.75" customHeight="1" x14ac:dyDescent="0.2">
      <c r="A30" s="789" t="s">
        <v>394</v>
      </c>
      <c r="B30" s="399" t="s">
        <v>34</v>
      </c>
      <c r="C30" s="778" t="s">
        <v>278</v>
      </c>
      <c r="D30" s="400"/>
      <c r="E30" s="401" t="str">
        <f t="shared" si="30"/>
        <v/>
      </c>
      <c r="F30" s="402"/>
      <c r="G30" s="401" t="str">
        <f t="shared" si="31"/>
        <v/>
      </c>
      <c r="H30" s="403"/>
      <c r="I30" s="404"/>
      <c r="J30" s="400"/>
      <c r="K30" s="401" t="str">
        <f t="shared" si="32"/>
        <v/>
      </c>
      <c r="L30" s="402"/>
      <c r="M30" s="401" t="str">
        <f>IF(L30*15=0,"",L30*15)</f>
        <v/>
      </c>
      <c r="N30" s="403"/>
      <c r="O30" s="404"/>
      <c r="P30" s="400"/>
      <c r="Q30" s="401" t="str">
        <f t="shared" si="40"/>
        <v/>
      </c>
      <c r="R30" s="402"/>
      <c r="S30" s="401" t="str">
        <f t="shared" si="41"/>
        <v/>
      </c>
      <c r="T30" s="403"/>
      <c r="U30" s="404"/>
      <c r="V30" s="400"/>
      <c r="W30" s="401" t="str">
        <f t="shared" ref="W30:W32" si="43">IF(V30*15=0,"",V30*15)</f>
        <v/>
      </c>
      <c r="X30" s="402"/>
      <c r="Y30" s="401" t="str">
        <f t="shared" ref="Y30:Y40" si="44">IF(X30*15=0,"",X30*15)</f>
        <v/>
      </c>
      <c r="Z30" s="403"/>
      <c r="AA30" s="404"/>
      <c r="AB30" s="400"/>
      <c r="AC30" s="401"/>
      <c r="AD30" s="402"/>
      <c r="AE30" s="401" t="str">
        <f t="shared" ref="AE30:AE40" si="45">IF(AD30*15=0,"",AD30*15)</f>
        <v/>
      </c>
      <c r="AF30" s="403"/>
      <c r="AG30" s="404"/>
      <c r="AH30" s="400">
        <v>2</v>
      </c>
      <c r="AI30" s="401">
        <v>28</v>
      </c>
      <c r="AJ30" s="402"/>
      <c r="AK30" s="401" t="str">
        <f t="shared" si="35"/>
        <v/>
      </c>
      <c r="AL30" s="403">
        <v>2</v>
      </c>
      <c r="AM30" s="404" t="s">
        <v>279</v>
      </c>
      <c r="AN30" s="400"/>
      <c r="AO30" s="401" t="str">
        <f t="shared" si="36"/>
        <v/>
      </c>
      <c r="AP30" s="402"/>
      <c r="AQ30" s="401" t="str">
        <f t="shared" si="37"/>
        <v/>
      </c>
      <c r="AR30" s="403"/>
      <c r="AS30" s="404"/>
      <c r="AT30" s="400"/>
      <c r="AU30" s="401" t="str">
        <f t="shared" si="38"/>
        <v/>
      </c>
      <c r="AV30" s="402"/>
      <c r="AW30" s="401" t="str">
        <f t="shared" si="39"/>
        <v/>
      </c>
      <c r="AX30" s="403"/>
      <c r="AY30" s="404"/>
      <c r="AZ30" s="22">
        <f t="shared" si="14"/>
        <v>2</v>
      </c>
      <c r="BA30" s="16">
        <f t="shared" si="21"/>
        <v>28</v>
      </c>
      <c r="BB30" s="23" t="str">
        <f t="shared" si="15"/>
        <v/>
      </c>
      <c r="BC30" s="16" t="str">
        <f t="shared" si="22"/>
        <v/>
      </c>
      <c r="BD30" s="23">
        <f t="shared" si="16"/>
        <v>2</v>
      </c>
      <c r="BE30" s="24">
        <f t="shared" si="17"/>
        <v>2</v>
      </c>
      <c r="BF30" s="26" t="s">
        <v>334</v>
      </c>
      <c r="BG30" s="573" t="s">
        <v>745</v>
      </c>
    </row>
    <row r="31" spans="1:59" s="1" customFormat="1" ht="13.5" customHeight="1" x14ac:dyDescent="0.25">
      <c r="A31" s="788" t="s">
        <v>395</v>
      </c>
      <c r="B31" s="399" t="s">
        <v>34</v>
      </c>
      <c r="C31" s="777" t="s">
        <v>280</v>
      </c>
      <c r="D31" s="400"/>
      <c r="E31" s="401" t="str">
        <f t="shared" si="30"/>
        <v/>
      </c>
      <c r="F31" s="402"/>
      <c r="G31" s="401" t="str">
        <f t="shared" si="31"/>
        <v/>
      </c>
      <c r="H31" s="403"/>
      <c r="I31" s="404"/>
      <c r="J31" s="400"/>
      <c r="K31" s="401" t="str">
        <f t="shared" si="32"/>
        <v/>
      </c>
      <c r="L31" s="402"/>
      <c r="M31" s="401" t="str">
        <f>IF(L31*15=0,"",L31*15)</f>
        <v/>
      </c>
      <c r="N31" s="403"/>
      <c r="O31" s="404"/>
      <c r="P31" s="459"/>
      <c r="Q31" s="460"/>
      <c r="R31" s="500"/>
      <c r="S31" s="460"/>
      <c r="T31" s="458"/>
      <c r="U31" s="501"/>
      <c r="V31" s="400">
        <v>1</v>
      </c>
      <c r="W31" s="401">
        <v>14</v>
      </c>
      <c r="X31" s="402">
        <v>2</v>
      </c>
      <c r="Y31" s="401">
        <v>28</v>
      </c>
      <c r="Z31" s="458">
        <v>3</v>
      </c>
      <c r="AA31" s="404" t="s">
        <v>281</v>
      </c>
      <c r="AB31" s="400"/>
      <c r="AC31" s="401" t="str">
        <f t="shared" ref="AC31:AC35" si="46">IF(AB31*15=0,"",AB31*15)</f>
        <v/>
      </c>
      <c r="AD31" s="402"/>
      <c r="AE31" s="401" t="str">
        <f t="shared" si="45"/>
        <v/>
      </c>
      <c r="AF31" s="403"/>
      <c r="AG31" s="404"/>
      <c r="AH31" s="400"/>
      <c r="AI31" s="401"/>
      <c r="AJ31" s="402"/>
      <c r="AK31" s="401"/>
      <c r="AL31" s="403"/>
      <c r="AM31" s="404"/>
      <c r="AN31" s="400"/>
      <c r="AO31" s="401" t="str">
        <f t="shared" si="36"/>
        <v/>
      </c>
      <c r="AP31" s="402"/>
      <c r="AQ31" s="401" t="str">
        <f t="shared" si="37"/>
        <v/>
      </c>
      <c r="AR31" s="403"/>
      <c r="AS31" s="404"/>
      <c r="AT31" s="400"/>
      <c r="AU31" s="401" t="str">
        <f t="shared" si="38"/>
        <v/>
      </c>
      <c r="AV31" s="402"/>
      <c r="AW31" s="401" t="str">
        <f t="shared" si="39"/>
        <v/>
      </c>
      <c r="AX31" s="403"/>
      <c r="AY31" s="404"/>
      <c r="AZ31" s="22">
        <f t="shared" si="14"/>
        <v>1</v>
      </c>
      <c r="BA31" s="16">
        <f t="shared" si="21"/>
        <v>14</v>
      </c>
      <c r="BB31" s="23">
        <f t="shared" si="15"/>
        <v>2</v>
      </c>
      <c r="BC31" s="16">
        <f t="shared" si="22"/>
        <v>28</v>
      </c>
      <c r="BD31" s="23">
        <f t="shared" si="16"/>
        <v>3</v>
      </c>
      <c r="BE31" s="24">
        <f t="shared" si="17"/>
        <v>3</v>
      </c>
      <c r="BF31" s="26" t="s">
        <v>334</v>
      </c>
      <c r="BG31" s="436" t="s">
        <v>882</v>
      </c>
    </row>
    <row r="32" spans="1:59" s="27" customFormat="1" ht="15.75" customHeight="1" x14ac:dyDescent="0.2">
      <c r="A32" s="789" t="s">
        <v>396</v>
      </c>
      <c r="B32" s="399" t="s">
        <v>34</v>
      </c>
      <c r="C32" s="779" t="s">
        <v>388</v>
      </c>
      <c r="D32" s="400"/>
      <c r="E32" s="401" t="str">
        <f t="shared" si="30"/>
        <v/>
      </c>
      <c r="F32" s="402"/>
      <c r="G32" s="401" t="str">
        <f t="shared" si="31"/>
        <v/>
      </c>
      <c r="H32" s="403"/>
      <c r="I32" s="404"/>
      <c r="J32" s="400"/>
      <c r="K32" s="401"/>
      <c r="L32" s="402"/>
      <c r="M32" s="401"/>
      <c r="N32" s="403"/>
      <c r="O32" s="404"/>
      <c r="P32" s="400">
        <v>1</v>
      </c>
      <c r="Q32" s="401">
        <v>14</v>
      </c>
      <c r="R32" s="402"/>
      <c r="S32" s="401" t="str">
        <f t="shared" si="41"/>
        <v/>
      </c>
      <c r="T32" s="403">
        <v>1</v>
      </c>
      <c r="U32" s="404" t="s">
        <v>88</v>
      </c>
      <c r="V32" s="400"/>
      <c r="W32" s="401" t="str">
        <f t="shared" si="43"/>
        <v/>
      </c>
      <c r="X32" s="402"/>
      <c r="Y32" s="401" t="str">
        <f t="shared" si="44"/>
        <v/>
      </c>
      <c r="Z32" s="403"/>
      <c r="AA32" s="404"/>
      <c r="AB32" s="400"/>
      <c r="AC32" s="401" t="str">
        <f t="shared" si="46"/>
        <v/>
      </c>
      <c r="AD32" s="402"/>
      <c r="AE32" s="401" t="str">
        <f t="shared" si="45"/>
        <v/>
      </c>
      <c r="AF32" s="403"/>
      <c r="AG32" s="404"/>
      <c r="AH32" s="400"/>
      <c r="AI32" s="401" t="str">
        <f t="shared" si="34"/>
        <v/>
      </c>
      <c r="AJ32" s="402"/>
      <c r="AK32" s="401" t="str">
        <f t="shared" si="35"/>
        <v/>
      </c>
      <c r="AL32" s="403"/>
      <c r="AM32" s="404"/>
      <c r="AN32" s="400"/>
      <c r="AO32" s="401" t="str">
        <f t="shared" si="36"/>
        <v/>
      </c>
      <c r="AP32" s="402"/>
      <c r="AQ32" s="401" t="str">
        <f t="shared" si="37"/>
        <v/>
      </c>
      <c r="AR32" s="403"/>
      <c r="AS32" s="404"/>
      <c r="AT32" s="400"/>
      <c r="AU32" s="401" t="str">
        <f t="shared" si="38"/>
        <v/>
      </c>
      <c r="AV32" s="402"/>
      <c r="AW32" s="401" t="str">
        <f t="shared" si="39"/>
        <v/>
      </c>
      <c r="AX32" s="403"/>
      <c r="AY32" s="404"/>
      <c r="AZ32" s="22">
        <f t="shared" si="14"/>
        <v>1</v>
      </c>
      <c r="BA32" s="16">
        <f t="shared" si="21"/>
        <v>14</v>
      </c>
      <c r="BB32" s="23" t="str">
        <f t="shared" si="15"/>
        <v/>
      </c>
      <c r="BC32" s="16" t="str">
        <f t="shared" si="22"/>
        <v/>
      </c>
      <c r="BD32" s="23">
        <f t="shared" si="16"/>
        <v>1</v>
      </c>
      <c r="BE32" s="24">
        <f>IF(D32+F32+L32+J32+P32+R32+V32+X32+AB32+AD32+AH32+AJ32+AN32+AP32+AT32+AV32=0,"",D32+F32+L32+J32+P32+R32+V32+X32+AB32+AD32+AH32+AJ32+AN32+AP32+AT32+AV32)</f>
        <v>1</v>
      </c>
      <c r="BF32" s="26" t="s">
        <v>334</v>
      </c>
      <c r="BG32" s="573" t="s">
        <v>386</v>
      </c>
    </row>
    <row r="33" spans="1:59" s="27" customFormat="1" ht="15.75" customHeight="1" x14ac:dyDescent="0.2">
      <c r="A33" s="789" t="s">
        <v>397</v>
      </c>
      <c r="B33" s="399" t="s">
        <v>34</v>
      </c>
      <c r="C33" s="778" t="s">
        <v>282</v>
      </c>
      <c r="D33" s="400"/>
      <c r="E33" s="401" t="str">
        <f>IF(D33*15=0,"",D33*15)</f>
        <v/>
      </c>
      <c r="F33" s="402"/>
      <c r="G33" s="401" t="str">
        <f>IF(F33*15=0,"",F33*15)</f>
        <v/>
      </c>
      <c r="H33" s="403"/>
      <c r="I33" s="404"/>
      <c r="J33" s="400"/>
      <c r="K33" s="401" t="str">
        <f>IF(J33*15=0,"",J33*15)</f>
        <v/>
      </c>
      <c r="L33" s="402"/>
      <c r="M33" s="401" t="str">
        <f>IF(L33*15=0,"",L33*15)</f>
        <v/>
      </c>
      <c r="N33" s="403"/>
      <c r="O33" s="404"/>
      <c r="P33" s="400">
        <v>1</v>
      </c>
      <c r="Q33" s="401">
        <v>14</v>
      </c>
      <c r="R33" s="402"/>
      <c r="S33" s="401" t="str">
        <f>IF(R33*15=0,"",R33*15)</f>
        <v/>
      </c>
      <c r="T33" s="403">
        <v>1</v>
      </c>
      <c r="U33" s="404" t="s">
        <v>89</v>
      </c>
      <c r="V33" s="400"/>
      <c r="W33" s="401"/>
      <c r="X33" s="402"/>
      <c r="Y33" s="401" t="str">
        <f>IF(X33*15=0,"",X33*15)</f>
        <v/>
      </c>
      <c r="Z33" s="403"/>
      <c r="AA33" s="404"/>
      <c r="AB33" s="400"/>
      <c r="AC33" s="401"/>
      <c r="AD33" s="402"/>
      <c r="AE33" s="401" t="str">
        <f>IF(AD33*15=0,"",AD33*15)</f>
        <v/>
      </c>
      <c r="AF33" s="403"/>
      <c r="AG33" s="404"/>
      <c r="AH33" s="400"/>
      <c r="AI33" s="401" t="str">
        <f>IF(AH33*15=0,"",AH33*15)</f>
        <v/>
      </c>
      <c r="AJ33" s="402"/>
      <c r="AK33" s="401" t="str">
        <f>IF(AJ33*15=0,"",AJ33*15)</f>
        <v/>
      </c>
      <c r="AL33" s="403"/>
      <c r="AM33" s="404"/>
      <c r="AN33" s="400"/>
      <c r="AO33" s="401" t="str">
        <f>IF(AN33*15=0,"",AN33*15)</f>
        <v/>
      </c>
      <c r="AP33" s="402"/>
      <c r="AQ33" s="401" t="str">
        <f>IF(AP33*15=0,"",AP33*15)</f>
        <v/>
      </c>
      <c r="AR33" s="403"/>
      <c r="AS33" s="404"/>
      <c r="AT33" s="400"/>
      <c r="AU33" s="401" t="str">
        <f>IF(AT33*15=0,"",AT33*15)</f>
        <v/>
      </c>
      <c r="AV33" s="402"/>
      <c r="AW33" s="401" t="str">
        <f>IF(AV33*15=0,"",AV33*15)</f>
        <v/>
      </c>
      <c r="AX33" s="403"/>
      <c r="AY33" s="404"/>
      <c r="AZ33" s="22">
        <f t="shared" si="14"/>
        <v>1</v>
      </c>
      <c r="BA33" s="16">
        <f t="shared" si="21"/>
        <v>14</v>
      </c>
      <c r="BB33" s="23" t="str">
        <f t="shared" si="15"/>
        <v/>
      </c>
      <c r="BC33" s="16" t="str">
        <f t="shared" si="22"/>
        <v/>
      </c>
      <c r="BD33" s="23">
        <f t="shared" si="16"/>
        <v>1</v>
      </c>
      <c r="BE33" s="24">
        <f t="shared" ref="BE33:BE36" si="47">IF(D33+F33+L33+J33+P33+R33+V33+X33+AB33+AD33+AH33+AJ33+AN33+AP33+AT33+AV33=0,"",D33+F33+L33+J33+P33+R33+V33+X33+AB33+AD33+AH33+AJ33+AN33+AP33+AT33+AV33)</f>
        <v>1</v>
      </c>
      <c r="BF33" s="26" t="s">
        <v>334</v>
      </c>
      <c r="BG33" s="573" t="s">
        <v>386</v>
      </c>
    </row>
    <row r="34" spans="1:59" s="27" customFormat="1" ht="15.75" customHeight="1" x14ac:dyDescent="0.25">
      <c r="A34" s="788" t="s">
        <v>398</v>
      </c>
      <c r="B34" s="399" t="s">
        <v>34</v>
      </c>
      <c r="C34" s="777" t="s">
        <v>283</v>
      </c>
      <c r="D34" s="400"/>
      <c r="E34" s="401" t="str">
        <f>IF(D34*15=0,"",D34*15)</f>
        <v/>
      </c>
      <c r="F34" s="402"/>
      <c r="G34" s="401" t="str">
        <f>IF(F34*15=0,"",F34*15)</f>
        <v/>
      </c>
      <c r="H34" s="403"/>
      <c r="I34" s="404"/>
      <c r="J34" s="400"/>
      <c r="K34" s="401" t="str">
        <f>IF(J34*15=0,"",J34*15)</f>
        <v/>
      </c>
      <c r="L34" s="402"/>
      <c r="M34" s="401" t="str">
        <f>IF(L34*15=0,"",L34*15)</f>
        <v/>
      </c>
      <c r="N34" s="403"/>
      <c r="O34" s="404"/>
      <c r="P34" s="400"/>
      <c r="Q34" s="401" t="str">
        <f>IF(P34*15=0,"",P34*15)</f>
        <v/>
      </c>
      <c r="R34" s="402"/>
      <c r="S34" s="401" t="str">
        <f>IF(R34*15=0,"",R34*15)</f>
        <v/>
      </c>
      <c r="T34" s="403"/>
      <c r="U34" s="404"/>
      <c r="V34" s="400"/>
      <c r="W34" s="401" t="str">
        <f>IF(V34*15=0,"",V34*15)</f>
        <v/>
      </c>
      <c r="X34" s="402"/>
      <c r="Y34" s="401" t="str">
        <f>IF(X34*15=0,"",X34*15)</f>
        <v/>
      </c>
      <c r="Z34" s="403"/>
      <c r="AA34" s="404"/>
      <c r="AB34" s="400"/>
      <c r="AC34" s="401" t="str">
        <f>IF(AB34*15=0,"",AB34*15)</f>
        <v/>
      </c>
      <c r="AD34" s="402"/>
      <c r="AE34" s="401" t="str">
        <f>IF(AD34*15=0,"",AD34*15)</f>
        <v/>
      </c>
      <c r="AF34" s="403"/>
      <c r="AG34" s="404"/>
      <c r="AH34" s="400">
        <v>1</v>
      </c>
      <c r="AI34" s="401">
        <v>14</v>
      </c>
      <c r="AJ34" s="402"/>
      <c r="AK34" s="401" t="str">
        <f>IF(AJ34*15=0,"",AJ34*15)</f>
        <v/>
      </c>
      <c r="AL34" s="458">
        <v>2</v>
      </c>
      <c r="AM34" s="404" t="s">
        <v>89</v>
      </c>
      <c r="AN34" s="400"/>
      <c r="AO34" s="401" t="str">
        <f>IF(AN34*15=0,"",AN34*15)</f>
        <v/>
      </c>
      <c r="AP34" s="402"/>
      <c r="AQ34" s="401" t="str">
        <f>IF(AP34*15=0,"",AP34*15)</f>
        <v/>
      </c>
      <c r="AR34" s="403"/>
      <c r="AS34" s="404"/>
      <c r="AT34" s="400"/>
      <c r="AU34" s="401" t="str">
        <f>IF(AT34*15=0,"",AT34*15)</f>
        <v/>
      </c>
      <c r="AV34" s="402"/>
      <c r="AW34" s="401" t="str">
        <f>IF(AV34*15=0,"",AV34*15)</f>
        <v/>
      </c>
      <c r="AX34" s="403"/>
      <c r="AY34" s="404"/>
      <c r="AZ34" s="22">
        <f t="shared" si="14"/>
        <v>1</v>
      </c>
      <c r="BA34" s="16">
        <f t="shared" si="21"/>
        <v>14</v>
      </c>
      <c r="BB34" s="23" t="str">
        <f t="shared" si="15"/>
        <v/>
      </c>
      <c r="BC34" s="16" t="str">
        <f t="shared" si="22"/>
        <v/>
      </c>
      <c r="BD34" s="23">
        <f t="shared" si="16"/>
        <v>2</v>
      </c>
      <c r="BE34" s="24">
        <f t="shared" si="47"/>
        <v>1</v>
      </c>
      <c r="BF34" s="26" t="s">
        <v>334</v>
      </c>
      <c r="BG34" s="436" t="s">
        <v>900</v>
      </c>
    </row>
    <row r="35" spans="1:59" s="27" customFormat="1" ht="15.75" customHeight="1" x14ac:dyDescent="0.2">
      <c r="A35" s="806" t="s">
        <v>399</v>
      </c>
      <c r="B35" s="399" t="s">
        <v>34</v>
      </c>
      <c r="C35" s="807" t="s">
        <v>840</v>
      </c>
      <c r="D35" s="400"/>
      <c r="E35" s="401" t="str">
        <f t="shared" si="30"/>
        <v/>
      </c>
      <c r="F35" s="402"/>
      <c r="G35" s="401" t="str">
        <f t="shared" si="31"/>
        <v/>
      </c>
      <c r="H35" s="403"/>
      <c r="I35" s="404"/>
      <c r="J35" s="400"/>
      <c r="K35" s="401" t="str">
        <f t="shared" si="32"/>
        <v/>
      </c>
      <c r="L35" s="402"/>
      <c r="M35" s="401" t="str">
        <f t="shared" ref="M35:M40" si="48">IF(L35*15=0,"",L35*15)</f>
        <v/>
      </c>
      <c r="N35" s="403"/>
      <c r="O35" s="404"/>
      <c r="P35" s="400"/>
      <c r="Q35" s="401" t="str">
        <f t="shared" si="40"/>
        <v/>
      </c>
      <c r="R35" s="402"/>
      <c r="S35" s="401" t="str">
        <f t="shared" si="41"/>
        <v/>
      </c>
      <c r="T35" s="403"/>
      <c r="U35" s="404"/>
      <c r="V35" s="400"/>
      <c r="W35" s="401" t="str">
        <f t="shared" ref="W35:W40" si="49">IF(V35*15=0,"",V35*15)</f>
        <v/>
      </c>
      <c r="X35" s="402"/>
      <c r="Y35" s="401" t="str">
        <f t="shared" si="44"/>
        <v/>
      </c>
      <c r="Z35" s="403"/>
      <c r="AA35" s="404"/>
      <c r="AB35" s="400"/>
      <c r="AC35" s="401" t="str">
        <f t="shared" si="46"/>
        <v/>
      </c>
      <c r="AD35" s="402">
        <v>3</v>
      </c>
      <c r="AE35" s="401">
        <v>42</v>
      </c>
      <c r="AF35" s="403">
        <v>3</v>
      </c>
      <c r="AG35" s="404" t="s">
        <v>71</v>
      </c>
      <c r="AH35" s="400"/>
      <c r="AI35" s="401" t="str">
        <f t="shared" si="34"/>
        <v/>
      </c>
      <c r="AJ35" s="402"/>
      <c r="AK35" s="401" t="str">
        <f t="shared" si="35"/>
        <v/>
      </c>
      <c r="AL35" s="403"/>
      <c r="AM35" s="404"/>
      <c r="AN35" s="400"/>
      <c r="AO35" s="401" t="str">
        <f t="shared" si="36"/>
        <v/>
      </c>
      <c r="AP35" s="402"/>
      <c r="AQ35" s="401" t="str">
        <f t="shared" si="37"/>
        <v/>
      </c>
      <c r="AR35" s="403"/>
      <c r="AS35" s="404"/>
      <c r="AT35" s="400"/>
      <c r="AU35" s="401" t="str">
        <f t="shared" si="38"/>
        <v/>
      </c>
      <c r="AV35" s="402"/>
      <c r="AW35" s="401" t="str">
        <f t="shared" si="39"/>
        <v/>
      </c>
      <c r="AX35" s="403"/>
      <c r="AY35" s="404"/>
      <c r="AZ35" s="22" t="str">
        <f t="shared" si="14"/>
        <v/>
      </c>
      <c r="BA35" s="16" t="str">
        <f t="shared" si="21"/>
        <v/>
      </c>
      <c r="BB35" s="23">
        <f t="shared" si="15"/>
        <v>3</v>
      </c>
      <c r="BC35" s="16">
        <f t="shared" si="22"/>
        <v>42</v>
      </c>
      <c r="BD35" s="23">
        <f t="shared" si="16"/>
        <v>3</v>
      </c>
      <c r="BE35" s="24">
        <f t="shared" si="47"/>
        <v>3</v>
      </c>
      <c r="BF35" s="26" t="s">
        <v>334</v>
      </c>
      <c r="BG35" s="436" t="s">
        <v>878</v>
      </c>
    </row>
    <row r="36" spans="1:59" s="27" customFormat="1" ht="15.75" customHeight="1" x14ac:dyDescent="0.2">
      <c r="A36" s="789" t="s">
        <v>400</v>
      </c>
      <c r="B36" s="399" t="s">
        <v>34</v>
      </c>
      <c r="C36" s="778" t="s">
        <v>841</v>
      </c>
      <c r="D36" s="400"/>
      <c r="E36" s="401" t="str">
        <f t="shared" si="30"/>
        <v/>
      </c>
      <c r="F36" s="402"/>
      <c r="G36" s="401" t="str">
        <f t="shared" si="31"/>
        <v/>
      </c>
      <c r="H36" s="403"/>
      <c r="I36" s="404"/>
      <c r="J36" s="400"/>
      <c r="K36" s="401" t="str">
        <f t="shared" si="32"/>
        <v/>
      </c>
      <c r="L36" s="402"/>
      <c r="M36" s="401" t="str">
        <f t="shared" si="48"/>
        <v/>
      </c>
      <c r="N36" s="403"/>
      <c r="O36" s="404"/>
      <c r="P36" s="400"/>
      <c r="Q36" s="401" t="str">
        <f t="shared" si="40"/>
        <v/>
      </c>
      <c r="R36" s="402"/>
      <c r="S36" s="401" t="str">
        <f t="shared" si="41"/>
        <v/>
      </c>
      <c r="T36" s="403"/>
      <c r="U36" s="404"/>
      <c r="V36" s="400"/>
      <c r="W36" s="401" t="str">
        <f t="shared" si="49"/>
        <v/>
      </c>
      <c r="X36" s="402"/>
      <c r="Y36" s="401" t="str">
        <f t="shared" si="44"/>
        <v/>
      </c>
      <c r="Z36" s="403"/>
      <c r="AA36" s="404"/>
      <c r="AB36" s="400"/>
      <c r="AC36" s="401" t="str">
        <f>IF(AB36*15=0,"",AB36*15)</f>
        <v/>
      </c>
      <c r="AD36" s="402"/>
      <c r="AE36" s="401" t="str">
        <f t="shared" si="45"/>
        <v/>
      </c>
      <c r="AF36" s="403"/>
      <c r="AG36" s="404"/>
      <c r="AH36" s="400"/>
      <c r="AI36" s="401" t="str">
        <f t="shared" si="34"/>
        <v/>
      </c>
      <c r="AJ36" s="402"/>
      <c r="AK36" s="401" t="str">
        <f t="shared" si="35"/>
        <v/>
      </c>
      <c r="AL36" s="403"/>
      <c r="AM36" s="404"/>
      <c r="AN36" s="400"/>
      <c r="AO36" s="401" t="str">
        <f t="shared" si="36"/>
        <v/>
      </c>
      <c r="AP36" s="402">
        <v>2</v>
      </c>
      <c r="AQ36" s="401">
        <v>28</v>
      </c>
      <c r="AR36" s="403">
        <v>2</v>
      </c>
      <c r="AS36" s="404" t="s">
        <v>15</v>
      </c>
      <c r="AT36" s="400"/>
      <c r="AU36" s="401" t="str">
        <f t="shared" si="38"/>
        <v/>
      </c>
      <c r="AV36" s="402"/>
      <c r="AW36" s="401" t="str">
        <f t="shared" si="39"/>
        <v/>
      </c>
      <c r="AX36" s="403"/>
      <c r="AY36" s="404"/>
      <c r="AZ36" s="22" t="str">
        <f t="shared" si="14"/>
        <v/>
      </c>
      <c r="BA36" s="16" t="str">
        <f t="shared" si="21"/>
        <v/>
      </c>
      <c r="BB36" s="23">
        <f t="shared" si="15"/>
        <v>2</v>
      </c>
      <c r="BC36" s="16">
        <f t="shared" si="22"/>
        <v>28</v>
      </c>
      <c r="BD36" s="23">
        <f t="shared" si="16"/>
        <v>2</v>
      </c>
      <c r="BE36" s="24">
        <f t="shared" si="47"/>
        <v>2</v>
      </c>
      <c r="BF36" s="26" t="s">
        <v>334</v>
      </c>
      <c r="BG36" s="573" t="s">
        <v>387</v>
      </c>
    </row>
    <row r="37" spans="1:59" s="27" customFormat="1" ht="15.75" customHeight="1" x14ac:dyDescent="0.2">
      <c r="A37" s="789" t="s">
        <v>401</v>
      </c>
      <c r="B37" s="399" t="s">
        <v>34</v>
      </c>
      <c r="C37" s="780" t="s">
        <v>284</v>
      </c>
      <c r="D37" s="400"/>
      <c r="E37" s="401" t="str">
        <f t="shared" si="30"/>
        <v/>
      </c>
      <c r="F37" s="402"/>
      <c r="G37" s="401" t="str">
        <f t="shared" si="31"/>
        <v/>
      </c>
      <c r="H37" s="403"/>
      <c r="I37" s="404"/>
      <c r="J37" s="400"/>
      <c r="K37" s="401" t="str">
        <f t="shared" si="32"/>
        <v/>
      </c>
      <c r="L37" s="402"/>
      <c r="M37" s="401" t="str">
        <f t="shared" si="48"/>
        <v/>
      </c>
      <c r="N37" s="403"/>
      <c r="O37" s="404"/>
      <c r="P37" s="400"/>
      <c r="Q37" s="401" t="str">
        <f t="shared" si="40"/>
        <v/>
      </c>
      <c r="R37" s="402"/>
      <c r="S37" s="401" t="str">
        <f t="shared" si="41"/>
        <v/>
      </c>
      <c r="T37" s="403"/>
      <c r="U37" s="404"/>
      <c r="V37" s="400"/>
      <c r="W37" s="401" t="str">
        <f t="shared" si="49"/>
        <v/>
      </c>
      <c r="X37" s="402"/>
      <c r="Y37" s="401" t="str">
        <f t="shared" si="44"/>
        <v/>
      </c>
      <c r="Z37" s="403"/>
      <c r="AA37" s="404"/>
      <c r="AB37" s="400"/>
      <c r="AC37" s="401" t="str">
        <f>IF(AB37*15=0,"",AB37*15)</f>
        <v/>
      </c>
      <c r="AD37" s="402"/>
      <c r="AE37" s="401" t="str">
        <f t="shared" si="45"/>
        <v/>
      </c>
      <c r="AF37" s="403"/>
      <c r="AG37" s="404"/>
      <c r="AH37" s="400"/>
      <c r="AI37" s="401" t="str">
        <f t="shared" si="34"/>
        <v/>
      </c>
      <c r="AJ37" s="402"/>
      <c r="AK37" s="401" t="str">
        <f t="shared" si="35"/>
        <v/>
      </c>
      <c r="AL37" s="403"/>
      <c r="AM37" s="404"/>
      <c r="AN37" s="400">
        <v>1</v>
      </c>
      <c r="AO37" s="401">
        <v>14</v>
      </c>
      <c r="AP37" s="402">
        <v>2</v>
      </c>
      <c r="AQ37" s="401">
        <v>28</v>
      </c>
      <c r="AR37" s="714">
        <v>3</v>
      </c>
      <c r="AS37" s="404" t="s">
        <v>89</v>
      </c>
      <c r="AT37" s="400"/>
      <c r="AU37" s="401" t="str">
        <f t="shared" si="38"/>
        <v/>
      </c>
      <c r="AV37" s="402"/>
      <c r="AW37" s="401" t="str">
        <f t="shared" si="39"/>
        <v/>
      </c>
      <c r="AX37" s="403"/>
      <c r="AY37" s="404"/>
      <c r="AZ37" s="22">
        <f t="shared" si="14"/>
        <v>1</v>
      </c>
      <c r="BA37" s="16">
        <f t="shared" si="21"/>
        <v>14</v>
      </c>
      <c r="BB37" s="23">
        <f t="shared" si="15"/>
        <v>2</v>
      </c>
      <c r="BC37" s="16">
        <f t="shared" si="22"/>
        <v>28</v>
      </c>
      <c r="BD37" s="23">
        <f t="shared" si="16"/>
        <v>3</v>
      </c>
      <c r="BE37" s="24">
        <f t="shared" si="17"/>
        <v>3</v>
      </c>
      <c r="BF37" s="26" t="s">
        <v>334</v>
      </c>
      <c r="BG37" s="573" t="s">
        <v>386</v>
      </c>
    </row>
    <row r="38" spans="1:59" s="27" customFormat="1" ht="15.75" customHeight="1" x14ac:dyDescent="0.2">
      <c r="A38" s="789" t="s">
        <v>402</v>
      </c>
      <c r="B38" s="399" t="s">
        <v>34</v>
      </c>
      <c r="C38" s="820" t="s">
        <v>285</v>
      </c>
      <c r="D38" s="400"/>
      <c r="E38" s="401" t="str">
        <f t="shared" si="30"/>
        <v/>
      </c>
      <c r="F38" s="402"/>
      <c r="G38" s="401" t="str">
        <f t="shared" si="31"/>
        <v/>
      </c>
      <c r="H38" s="403"/>
      <c r="I38" s="404"/>
      <c r="J38" s="400"/>
      <c r="K38" s="401" t="str">
        <f t="shared" si="32"/>
        <v/>
      </c>
      <c r="L38" s="402"/>
      <c r="M38" s="401" t="str">
        <f t="shared" si="48"/>
        <v/>
      </c>
      <c r="N38" s="403"/>
      <c r="O38" s="404"/>
      <c r="P38" s="400"/>
      <c r="Q38" s="401" t="str">
        <f t="shared" si="40"/>
        <v/>
      </c>
      <c r="R38" s="402"/>
      <c r="S38" s="401" t="str">
        <f t="shared" si="41"/>
        <v/>
      </c>
      <c r="T38" s="403"/>
      <c r="U38" s="404"/>
      <c r="V38" s="400"/>
      <c r="W38" s="401" t="str">
        <f t="shared" si="49"/>
        <v/>
      </c>
      <c r="X38" s="402"/>
      <c r="Y38" s="401" t="str">
        <f t="shared" si="44"/>
        <v/>
      </c>
      <c r="Z38" s="403"/>
      <c r="AA38" s="404"/>
      <c r="AB38" s="400"/>
      <c r="AC38" s="401" t="str">
        <f>IF(AB38*15=0,"",AB38*15)</f>
        <v/>
      </c>
      <c r="AD38" s="402"/>
      <c r="AE38" s="401" t="str">
        <f t="shared" si="45"/>
        <v/>
      </c>
      <c r="AF38" s="403"/>
      <c r="AG38" s="404"/>
      <c r="AH38" s="400"/>
      <c r="AI38" s="401" t="str">
        <f t="shared" si="34"/>
        <v/>
      </c>
      <c r="AJ38" s="405"/>
      <c r="AK38" s="406" t="str">
        <f t="shared" si="35"/>
        <v/>
      </c>
      <c r="AL38" s="407"/>
      <c r="AM38" s="408"/>
      <c r="AN38" s="400"/>
      <c r="AO38" s="401" t="str">
        <f t="shared" si="36"/>
        <v/>
      </c>
      <c r="AP38" s="402"/>
      <c r="AQ38" s="401" t="str">
        <f t="shared" si="37"/>
        <v/>
      </c>
      <c r="AR38" s="403"/>
      <c r="AS38" s="404"/>
      <c r="AT38" s="400"/>
      <c r="AU38" s="401" t="str">
        <f t="shared" si="38"/>
        <v/>
      </c>
      <c r="AV38" s="402">
        <v>2</v>
      </c>
      <c r="AW38" s="401">
        <v>20</v>
      </c>
      <c r="AX38" s="403">
        <v>2</v>
      </c>
      <c r="AY38" s="404" t="s">
        <v>89</v>
      </c>
      <c r="AZ38" s="22" t="str">
        <f t="shared" si="14"/>
        <v/>
      </c>
      <c r="BA38" s="16" t="str">
        <f t="shared" si="21"/>
        <v/>
      </c>
      <c r="BB38" s="23">
        <f t="shared" si="15"/>
        <v>2</v>
      </c>
      <c r="BC38" s="16">
        <v>20</v>
      </c>
      <c r="BD38" s="23">
        <f t="shared" si="16"/>
        <v>2</v>
      </c>
      <c r="BE38" s="24">
        <f t="shared" si="17"/>
        <v>2</v>
      </c>
      <c r="BF38" s="26" t="s">
        <v>334</v>
      </c>
      <c r="BG38" s="436" t="s">
        <v>900</v>
      </c>
    </row>
    <row r="39" spans="1:59" s="27" customFormat="1" ht="15.75" customHeight="1" x14ac:dyDescent="0.2">
      <c r="A39" s="806" t="s">
        <v>403</v>
      </c>
      <c r="B39" s="399" t="s">
        <v>34</v>
      </c>
      <c r="C39" s="808" t="s">
        <v>286</v>
      </c>
      <c r="D39" s="400"/>
      <c r="E39" s="401" t="str">
        <f t="shared" si="30"/>
        <v/>
      </c>
      <c r="F39" s="402"/>
      <c r="G39" s="401" t="str">
        <f t="shared" si="31"/>
        <v/>
      </c>
      <c r="H39" s="403"/>
      <c r="I39" s="404"/>
      <c r="J39" s="400"/>
      <c r="K39" s="401" t="str">
        <f t="shared" si="32"/>
        <v/>
      </c>
      <c r="L39" s="402"/>
      <c r="M39" s="401" t="str">
        <f t="shared" si="48"/>
        <v/>
      </c>
      <c r="N39" s="403"/>
      <c r="O39" s="404"/>
      <c r="P39" s="400"/>
      <c r="Q39" s="401" t="str">
        <f t="shared" si="40"/>
        <v/>
      </c>
      <c r="R39" s="402"/>
      <c r="S39" s="401" t="str">
        <f t="shared" si="41"/>
        <v/>
      </c>
      <c r="T39" s="403"/>
      <c r="U39" s="404"/>
      <c r="V39" s="400"/>
      <c r="W39" s="401" t="str">
        <f t="shared" si="49"/>
        <v/>
      </c>
      <c r="X39" s="402"/>
      <c r="Y39" s="401" t="str">
        <f t="shared" si="44"/>
        <v/>
      </c>
      <c r="Z39" s="403"/>
      <c r="AA39" s="404"/>
      <c r="AB39" s="400"/>
      <c r="AC39" s="401" t="str">
        <f>IF(AB39*15=0,"",AB39*15)</f>
        <v/>
      </c>
      <c r="AD39" s="402"/>
      <c r="AE39" s="401" t="str">
        <f t="shared" si="45"/>
        <v/>
      </c>
      <c r="AF39" s="403"/>
      <c r="AG39" s="404"/>
      <c r="AH39" s="400"/>
      <c r="AI39" s="401" t="str">
        <f t="shared" si="34"/>
        <v/>
      </c>
      <c r="AJ39" s="402"/>
      <c r="AK39" s="401" t="str">
        <f t="shared" si="35"/>
        <v/>
      </c>
      <c r="AL39" s="403"/>
      <c r="AM39" s="404"/>
      <c r="AN39" s="400"/>
      <c r="AO39" s="401" t="str">
        <f t="shared" si="36"/>
        <v/>
      </c>
      <c r="AP39" s="402"/>
      <c r="AQ39" s="401" t="str">
        <f t="shared" si="37"/>
        <v/>
      </c>
      <c r="AR39" s="403"/>
      <c r="AS39" s="404"/>
      <c r="AT39" s="400">
        <v>1</v>
      </c>
      <c r="AU39" s="401">
        <v>10</v>
      </c>
      <c r="AV39" s="402">
        <v>1</v>
      </c>
      <c r="AW39" s="401">
        <v>10</v>
      </c>
      <c r="AX39" s="403">
        <v>2</v>
      </c>
      <c r="AY39" s="404" t="s">
        <v>89</v>
      </c>
      <c r="AZ39" s="22">
        <f t="shared" si="14"/>
        <v>1</v>
      </c>
      <c r="BA39" s="16">
        <v>10</v>
      </c>
      <c r="BB39" s="23">
        <f t="shared" si="15"/>
        <v>1</v>
      </c>
      <c r="BC39" s="16">
        <v>10</v>
      </c>
      <c r="BD39" s="23">
        <f t="shared" si="16"/>
        <v>2</v>
      </c>
      <c r="BE39" s="24">
        <f t="shared" si="17"/>
        <v>2</v>
      </c>
      <c r="BF39" s="26" t="s">
        <v>334</v>
      </c>
      <c r="BG39" s="436" t="s">
        <v>745</v>
      </c>
    </row>
    <row r="40" spans="1:59" s="1" customFormat="1" ht="15.75" customHeight="1" x14ac:dyDescent="0.2">
      <c r="A40" s="789" t="s">
        <v>404</v>
      </c>
      <c r="B40" s="399" t="s">
        <v>34</v>
      </c>
      <c r="C40" s="808" t="s">
        <v>287</v>
      </c>
      <c r="D40" s="400"/>
      <c r="E40" s="401" t="str">
        <f t="shared" si="30"/>
        <v/>
      </c>
      <c r="F40" s="402"/>
      <c r="G40" s="401" t="str">
        <f t="shared" si="31"/>
        <v/>
      </c>
      <c r="H40" s="403"/>
      <c r="I40" s="404"/>
      <c r="J40" s="400"/>
      <c r="K40" s="401" t="str">
        <f t="shared" si="32"/>
        <v/>
      </c>
      <c r="L40" s="402"/>
      <c r="M40" s="401" t="str">
        <f t="shared" si="48"/>
        <v/>
      </c>
      <c r="N40" s="403"/>
      <c r="O40" s="404"/>
      <c r="P40" s="400"/>
      <c r="Q40" s="401" t="str">
        <f t="shared" si="40"/>
        <v/>
      </c>
      <c r="R40" s="402"/>
      <c r="S40" s="401" t="str">
        <f t="shared" si="41"/>
        <v/>
      </c>
      <c r="T40" s="403"/>
      <c r="U40" s="404"/>
      <c r="V40" s="400"/>
      <c r="W40" s="401" t="str">
        <f t="shared" si="49"/>
        <v/>
      </c>
      <c r="X40" s="402"/>
      <c r="Y40" s="401" t="str">
        <f t="shared" si="44"/>
        <v/>
      </c>
      <c r="Z40" s="403"/>
      <c r="AA40" s="404"/>
      <c r="AB40" s="400"/>
      <c r="AC40" s="401" t="str">
        <f>IF(AB40*15=0,"",AB40*15)</f>
        <v/>
      </c>
      <c r="AD40" s="402"/>
      <c r="AE40" s="401" t="str">
        <f t="shared" si="45"/>
        <v/>
      </c>
      <c r="AF40" s="403"/>
      <c r="AG40" s="404"/>
      <c r="AH40" s="400"/>
      <c r="AI40" s="401" t="str">
        <f t="shared" si="34"/>
        <v/>
      </c>
      <c r="AJ40" s="402"/>
      <c r="AK40" s="401" t="str">
        <f t="shared" si="35"/>
        <v/>
      </c>
      <c r="AL40" s="403"/>
      <c r="AM40" s="404"/>
      <c r="AN40" s="400"/>
      <c r="AO40" s="401" t="str">
        <f t="shared" si="36"/>
        <v/>
      </c>
      <c r="AP40" s="402"/>
      <c r="AQ40" s="401" t="str">
        <f t="shared" si="37"/>
        <v/>
      </c>
      <c r="AR40" s="403"/>
      <c r="AS40" s="404"/>
      <c r="AT40" s="400"/>
      <c r="AU40" s="401" t="str">
        <f t="shared" si="38"/>
        <v/>
      </c>
      <c r="AV40" s="402">
        <v>2</v>
      </c>
      <c r="AW40" s="401">
        <v>20</v>
      </c>
      <c r="AX40" s="403">
        <v>2</v>
      </c>
      <c r="AY40" s="404" t="s">
        <v>89</v>
      </c>
      <c r="AZ40" s="22" t="str">
        <f t="shared" si="14"/>
        <v/>
      </c>
      <c r="BA40" s="16" t="str">
        <f t="shared" si="21"/>
        <v/>
      </c>
      <c r="BB40" s="23">
        <f t="shared" si="15"/>
        <v>2</v>
      </c>
      <c r="BC40" s="16">
        <v>20</v>
      </c>
      <c r="BD40" s="23">
        <f t="shared" si="16"/>
        <v>2</v>
      </c>
      <c r="BE40" s="24">
        <f t="shared" si="17"/>
        <v>2</v>
      </c>
      <c r="BF40" s="26" t="s">
        <v>334</v>
      </c>
      <c r="BG40" s="436" t="s">
        <v>901</v>
      </c>
    </row>
    <row r="41" spans="1:59" s="235" customFormat="1" ht="15.75" customHeight="1" thickBot="1" x14ac:dyDescent="0.3">
      <c r="A41" s="275"/>
      <c r="B41" s="78"/>
      <c r="C41" s="276" t="s">
        <v>54</v>
      </c>
      <c r="D41" s="277">
        <f>SUM(D12:D40)</f>
        <v>7</v>
      </c>
      <c r="E41" s="277">
        <f>SUM(E12:E40)</f>
        <v>74</v>
      </c>
      <c r="F41" s="277">
        <f>SUM(F12:F40)</f>
        <v>3</v>
      </c>
      <c r="G41" s="277">
        <f>SUM(G12:G40)</f>
        <v>26</v>
      </c>
      <c r="H41" s="277">
        <f>SUM(H12:H40)</f>
        <v>6</v>
      </c>
      <c r="I41" s="278" t="s">
        <v>17</v>
      </c>
      <c r="J41" s="277">
        <f>SUM(J12:J40)</f>
        <v>4</v>
      </c>
      <c r="K41" s="277">
        <f>SUM(K12:K40)</f>
        <v>60</v>
      </c>
      <c r="L41" s="277">
        <f>SUM(L12:L40)</f>
        <v>4</v>
      </c>
      <c r="M41" s="277">
        <f>SUM(M12:M40)</f>
        <v>52</v>
      </c>
      <c r="N41" s="277">
        <f>SUM(N12:N40)</f>
        <v>10</v>
      </c>
      <c r="O41" s="278" t="s">
        <v>17</v>
      </c>
      <c r="P41" s="277">
        <f>SUM(P12:P40)</f>
        <v>4</v>
      </c>
      <c r="Q41" s="277">
        <f>SUM(Q12:Q40)</f>
        <v>56</v>
      </c>
      <c r="R41" s="277">
        <f>SUM(R12:R40)</f>
        <v>0</v>
      </c>
      <c r="S41" s="277">
        <f>SUM(S12:S40)</f>
        <v>0</v>
      </c>
      <c r="T41" s="277">
        <f>SUM(T12:T40)</f>
        <v>5</v>
      </c>
      <c r="U41" s="278" t="s">
        <v>17</v>
      </c>
      <c r="V41" s="277">
        <f>SUM(V12:V40)</f>
        <v>2</v>
      </c>
      <c r="W41" s="277">
        <f>SUM(W12:W40)</f>
        <v>28</v>
      </c>
      <c r="X41" s="277">
        <f>SUM(X12:X40)</f>
        <v>3</v>
      </c>
      <c r="Y41" s="277">
        <f>SUM(Y12:Y40)</f>
        <v>42</v>
      </c>
      <c r="Z41" s="277">
        <f>SUM(Z12:Z40)</f>
        <v>8</v>
      </c>
      <c r="AA41" s="278" t="s">
        <v>17</v>
      </c>
      <c r="AB41" s="277">
        <f>SUM(AB12:AB40)</f>
        <v>0</v>
      </c>
      <c r="AC41" s="277">
        <f>SUM(AC12:AC40)</f>
        <v>0</v>
      </c>
      <c r="AD41" s="277">
        <f>SUM(AD12:AD40)</f>
        <v>5</v>
      </c>
      <c r="AE41" s="277">
        <f>SUM(AE12:AE40)</f>
        <v>70</v>
      </c>
      <c r="AF41" s="277">
        <f>SUM(AF12:AF40)</f>
        <v>8</v>
      </c>
      <c r="AG41" s="278" t="s">
        <v>17</v>
      </c>
      <c r="AH41" s="277">
        <f>SUM(AH12:AH40)</f>
        <v>4</v>
      </c>
      <c r="AI41" s="277">
        <f>SUM(AI12:AI40)</f>
        <v>56</v>
      </c>
      <c r="AJ41" s="277">
        <f>SUM(AJ12:AJ40)</f>
        <v>4</v>
      </c>
      <c r="AK41" s="277">
        <f>SUM(AK12:AK40)</f>
        <v>56</v>
      </c>
      <c r="AL41" s="277">
        <f>SUM(AL12:AL40)</f>
        <v>10</v>
      </c>
      <c r="AM41" s="278" t="s">
        <v>17</v>
      </c>
      <c r="AN41" s="277">
        <f>SUM(AN12:AN40)</f>
        <v>3</v>
      </c>
      <c r="AO41" s="277">
        <f>SUM(AO12:AO40)</f>
        <v>42</v>
      </c>
      <c r="AP41" s="277">
        <f>SUM(AP12:AP40)</f>
        <v>8</v>
      </c>
      <c r="AQ41" s="277">
        <f>SUM(AQ12:AQ40)</f>
        <v>112</v>
      </c>
      <c r="AR41" s="277">
        <f>SUM(AR12:AR40)</f>
        <v>11</v>
      </c>
      <c r="AS41" s="278" t="s">
        <v>17</v>
      </c>
      <c r="AT41" s="277">
        <f>SUM(AT12:AT40)</f>
        <v>2</v>
      </c>
      <c r="AU41" s="277">
        <f>SUM(AU12:AU40)</f>
        <v>20</v>
      </c>
      <c r="AV41" s="277">
        <f>SUM(AV12:AV40)</f>
        <v>9</v>
      </c>
      <c r="AW41" s="277">
        <f>SUM(AW12:AW40)</f>
        <v>90</v>
      </c>
      <c r="AX41" s="277">
        <f>SUM(AX12:AX40)</f>
        <v>12</v>
      </c>
      <c r="AY41" s="278" t="s">
        <v>17</v>
      </c>
      <c r="AZ41" s="277">
        <f t="shared" ref="AZ41:BE41" si="50">SUM(AZ12:AZ40)</f>
        <v>26</v>
      </c>
      <c r="BA41" s="277">
        <f t="shared" si="50"/>
        <v>316</v>
      </c>
      <c r="BB41" s="277">
        <f t="shared" si="50"/>
        <v>36</v>
      </c>
      <c r="BC41" s="277">
        <f t="shared" si="50"/>
        <v>452</v>
      </c>
      <c r="BD41" s="409">
        <f t="shared" si="50"/>
        <v>70</v>
      </c>
      <c r="BE41" s="277">
        <f t="shared" si="50"/>
        <v>62</v>
      </c>
    </row>
    <row r="42" spans="1:59" s="235" customFormat="1" ht="15.75" customHeight="1" thickBot="1" x14ac:dyDescent="0.3">
      <c r="A42" s="280"/>
      <c r="B42" s="281"/>
      <c r="C42" s="238" t="s">
        <v>44</v>
      </c>
      <c r="D42" s="239">
        <f>D10+D41</f>
        <v>17</v>
      </c>
      <c r="E42" s="239">
        <f>E10+E41</f>
        <v>186</v>
      </c>
      <c r="F42" s="239">
        <f>F10+F41</f>
        <v>29</v>
      </c>
      <c r="G42" s="239">
        <f>G10+G41</f>
        <v>310</v>
      </c>
      <c r="H42" s="239">
        <f>H10+H41</f>
        <v>28</v>
      </c>
      <c r="I42" s="282" t="s">
        <v>17</v>
      </c>
      <c r="J42" s="239">
        <f>J10+J41</f>
        <v>11</v>
      </c>
      <c r="K42" s="239">
        <f>K10+K41</f>
        <v>166</v>
      </c>
      <c r="L42" s="239">
        <f>L10+L41</f>
        <v>19</v>
      </c>
      <c r="M42" s="239">
        <f>M10+M41</f>
        <v>262</v>
      </c>
      <c r="N42" s="239">
        <f>N10+N41</f>
        <v>31</v>
      </c>
      <c r="O42" s="282" t="s">
        <v>17</v>
      </c>
      <c r="P42" s="239">
        <f>P10+P41</f>
        <v>13</v>
      </c>
      <c r="Q42" s="239">
        <f>Q10+Q41</f>
        <v>186</v>
      </c>
      <c r="R42" s="239">
        <f>R10+R41</f>
        <v>14</v>
      </c>
      <c r="S42" s="239">
        <f>S10+S41</f>
        <v>192</v>
      </c>
      <c r="T42" s="239">
        <f>T10+T41</f>
        <v>28</v>
      </c>
      <c r="U42" s="282" t="s">
        <v>17</v>
      </c>
      <c r="V42" s="239">
        <f>V10+V41</f>
        <v>8</v>
      </c>
      <c r="W42" s="239">
        <f>W10+W41</f>
        <v>116</v>
      </c>
      <c r="X42" s="239">
        <f>X10+X41</f>
        <v>21</v>
      </c>
      <c r="Y42" s="239">
        <f>Y10+Y41</f>
        <v>290</v>
      </c>
      <c r="Z42" s="239">
        <f>Z10+Z41</f>
        <v>33</v>
      </c>
      <c r="AA42" s="282" t="s">
        <v>17</v>
      </c>
      <c r="AB42" s="239">
        <f>AB10+AB41</f>
        <v>10</v>
      </c>
      <c r="AC42" s="239">
        <f>AC10+AC41</f>
        <v>136</v>
      </c>
      <c r="AD42" s="239">
        <f>AD10+AD41</f>
        <v>21</v>
      </c>
      <c r="AE42" s="239">
        <f>AE10+AE41</f>
        <v>304</v>
      </c>
      <c r="AF42" s="239">
        <f>AF10+AF41</f>
        <v>32</v>
      </c>
      <c r="AG42" s="282" t="s">
        <v>17</v>
      </c>
      <c r="AH42" s="239">
        <f>AH10+AH41</f>
        <v>11</v>
      </c>
      <c r="AI42" s="239">
        <f>AI10+AI41</f>
        <v>158</v>
      </c>
      <c r="AJ42" s="239">
        <f>AJ10+AJ41</f>
        <v>16</v>
      </c>
      <c r="AK42" s="239">
        <f>AK10+AK41</f>
        <v>226</v>
      </c>
      <c r="AL42" s="702">
        <f>AL10+AL41</f>
        <v>27</v>
      </c>
      <c r="AM42" s="282" t="s">
        <v>17</v>
      </c>
      <c r="AN42" s="239">
        <f>AN10+AN41</f>
        <v>5</v>
      </c>
      <c r="AO42" s="239">
        <f>AO10+AO41</f>
        <v>70</v>
      </c>
      <c r="AP42" s="239">
        <f>AP10+AP41</f>
        <v>22</v>
      </c>
      <c r="AQ42" s="239">
        <f>AQ10+AQ41</f>
        <v>314</v>
      </c>
      <c r="AR42" s="239">
        <f>AR10+AR41</f>
        <v>30</v>
      </c>
      <c r="AS42" s="282" t="s">
        <v>17</v>
      </c>
      <c r="AT42" s="239">
        <f>AT10+AT41</f>
        <v>7</v>
      </c>
      <c r="AU42" s="239">
        <f>AU10+AU41</f>
        <v>74</v>
      </c>
      <c r="AV42" s="239">
        <f>AV10+AV41</f>
        <v>21</v>
      </c>
      <c r="AW42" s="239">
        <f>AW10+AW41</f>
        <v>218</v>
      </c>
      <c r="AX42" s="239">
        <f>AX10+AX41</f>
        <v>31</v>
      </c>
      <c r="AY42" s="282" t="s">
        <v>17</v>
      </c>
      <c r="AZ42" s="285">
        <f t="shared" ref="AZ42:BE42" si="51">AZ10+AZ41</f>
        <v>78</v>
      </c>
      <c r="BA42" s="285">
        <f t="shared" si="51"/>
        <v>1006</v>
      </c>
      <c r="BB42" s="285">
        <f t="shared" si="51"/>
        <v>160</v>
      </c>
      <c r="BC42" s="286">
        <f t="shared" si="51"/>
        <v>2052</v>
      </c>
      <c r="BD42" s="699">
        <f t="shared" si="51"/>
        <v>240</v>
      </c>
      <c r="BE42" s="287">
        <f t="shared" si="51"/>
        <v>236</v>
      </c>
    </row>
    <row r="43" spans="1:59" ht="18.75" customHeight="1" x14ac:dyDescent="0.25">
      <c r="A43" s="288"/>
      <c r="B43" s="289"/>
      <c r="C43" s="290" t="s">
        <v>16</v>
      </c>
      <c r="D43" s="878"/>
      <c r="E43" s="879"/>
      <c r="F43" s="879"/>
      <c r="G43" s="879"/>
      <c r="H43" s="879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879"/>
      <c r="AB43" s="878"/>
      <c r="AC43" s="879"/>
      <c r="AD43" s="879"/>
      <c r="AE43" s="879"/>
      <c r="AF43" s="879"/>
      <c r="AG43" s="879"/>
      <c r="AH43" s="879"/>
      <c r="AI43" s="879"/>
      <c r="AJ43" s="879"/>
      <c r="AK43" s="879"/>
      <c r="AL43" s="879"/>
      <c r="AM43" s="879"/>
      <c r="AN43" s="879"/>
      <c r="AO43" s="879"/>
      <c r="AP43" s="879"/>
      <c r="AQ43" s="879"/>
      <c r="AR43" s="879"/>
      <c r="AS43" s="879"/>
      <c r="AT43" s="879"/>
      <c r="AU43" s="879"/>
      <c r="AV43" s="879"/>
      <c r="AW43" s="879"/>
      <c r="AX43" s="879"/>
      <c r="AY43" s="879"/>
      <c r="AZ43" s="874"/>
      <c r="BA43" s="875"/>
      <c r="BB43" s="875"/>
      <c r="BC43" s="875"/>
      <c r="BD43" s="885"/>
      <c r="BE43" s="875"/>
      <c r="BF43" s="291"/>
      <c r="BG43" s="291"/>
    </row>
    <row r="44" spans="1:59" s="1" customFormat="1" ht="15.75" customHeight="1" x14ac:dyDescent="0.2">
      <c r="A44" s="792" t="s">
        <v>228</v>
      </c>
      <c r="B44" s="29" t="s">
        <v>15</v>
      </c>
      <c r="C44" s="790" t="s">
        <v>229</v>
      </c>
      <c r="D44" s="89"/>
      <c r="E44" s="16" t="str">
        <f t="shared" ref="E44:E47" si="52">IF(D44*15=0,"",D44*15)</f>
        <v/>
      </c>
      <c r="F44" s="90"/>
      <c r="G44" s="16" t="str">
        <f t="shared" ref="G44:G47" si="53">IF(F44*15=0,"",F44*15)</f>
        <v/>
      </c>
      <c r="H44" s="91" t="s">
        <v>17</v>
      </c>
      <c r="I44" s="92"/>
      <c r="J44" s="89"/>
      <c r="K44" s="16" t="str">
        <f t="shared" ref="K44:K47" si="54">IF(J44*15=0,"",J44*15)</f>
        <v/>
      </c>
      <c r="L44" s="90"/>
      <c r="M44" s="16" t="str">
        <f t="shared" ref="M44:M47" si="55">IF(L44*15=0,"",L44*15)</f>
        <v/>
      </c>
      <c r="N44" s="91" t="s">
        <v>17</v>
      </c>
      <c r="O44" s="92"/>
      <c r="P44" s="89"/>
      <c r="Q44" s="16" t="str">
        <f t="shared" ref="Q44:Q47" si="56">IF(P44*15=0,"",P44*15)</f>
        <v/>
      </c>
      <c r="R44" s="90"/>
      <c r="S44" s="16" t="str">
        <f t="shared" ref="S44:S47" si="57">IF(R44*15=0,"",R44*15)</f>
        <v/>
      </c>
      <c r="T44" s="91" t="s">
        <v>17</v>
      </c>
      <c r="U44" s="92"/>
      <c r="V44" s="89"/>
      <c r="W44" s="16" t="str">
        <f t="shared" ref="W44:W47" si="58">IF(V44*15=0,"",V44*15)</f>
        <v/>
      </c>
      <c r="X44" s="90"/>
      <c r="Y44" s="16" t="str">
        <f t="shared" ref="Y44:Y47" si="59">IF(X44*15=0,"",X44*15)</f>
        <v/>
      </c>
      <c r="Z44" s="91" t="s">
        <v>17</v>
      </c>
      <c r="AA44" s="92"/>
      <c r="AB44" s="89"/>
      <c r="AC44" s="16" t="str">
        <f t="shared" ref="AC44:AC47" si="60">IF(AB44*15=0,"",AB44*15)</f>
        <v/>
      </c>
      <c r="AD44" s="90"/>
      <c r="AE44" s="16" t="str">
        <f t="shared" ref="AE44:AE47" si="61">IF(AD44*15=0,"",AD44*15)</f>
        <v/>
      </c>
      <c r="AF44" s="91" t="s">
        <v>17</v>
      </c>
      <c r="AG44" s="92"/>
      <c r="AH44" s="89"/>
      <c r="AI44" s="16" t="str">
        <f t="shared" ref="AI44:AI47" si="62">IF(AH44*15=0,"",AH44*15)</f>
        <v/>
      </c>
      <c r="AJ44" s="90"/>
      <c r="AK44" s="16" t="str">
        <f t="shared" ref="AK44:AK47" si="63">IF(AJ44*15=0,"",AJ44*15)</f>
        <v/>
      </c>
      <c r="AL44" s="91" t="s">
        <v>17</v>
      </c>
      <c r="AM44" s="92"/>
      <c r="AN44" s="89"/>
      <c r="AO44" s="16" t="str">
        <f t="shared" ref="AO44:AO47" si="64">IF(AN44*15=0,"",AN44*15)</f>
        <v/>
      </c>
      <c r="AP44" s="90"/>
      <c r="AQ44" s="16" t="str">
        <f t="shared" ref="AQ44:AQ47" si="65">IF(AP44*15=0,"",AP44*15)</f>
        <v/>
      </c>
      <c r="AR44" s="91" t="s">
        <v>17</v>
      </c>
      <c r="AS44" s="92"/>
      <c r="AT44" s="89"/>
      <c r="AU44" s="16" t="str">
        <f t="shared" ref="AU44:AU47" si="66">IF(AT44*15=0,"",AT44*15)</f>
        <v/>
      </c>
      <c r="AV44" s="90"/>
      <c r="AW44" s="16" t="str">
        <f t="shared" ref="AW44:AW47" si="67">IF(AV44*15=0,"",AV44*15)</f>
        <v/>
      </c>
      <c r="AX44" s="91" t="s">
        <v>17</v>
      </c>
      <c r="AY44" s="15" t="s">
        <v>570</v>
      </c>
      <c r="AZ44" s="22" t="str">
        <f t="shared" ref="AZ44:AZ47" si="68">IF(D44+J44+P44+V44+AB44+AH44+AN44+AT44=0,"",D44+J44+P44+V44+AB44+AH44+AN44+AT44)</f>
        <v/>
      </c>
      <c r="BA44" s="96" t="str">
        <f>IF((P44+V44+AB44+AH44+AN44+AT44)*14=0,"",(P44+V44+AB44+AH44+AN44+AT44)*14)</f>
        <v/>
      </c>
      <c r="BB44" s="23" t="str">
        <f t="shared" ref="BB44:BB47" si="69">IF(F44+L44+R44+X44+AD44+AJ44+AP44+AV44=0,"",F44+L44+R44+X44+AD44+AJ44+AP44+AV44)</f>
        <v/>
      </c>
      <c r="BC44" s="16" t="str">
        <f>IF((L44+F44+R44+X44+AD44+AJ44+AP44+AV44)*14=0,"",(L44+F44+R44+X44+AD44+AJ44+AP44+AV44)*14)</f>
        <v/>
      </c>
      <c r="BD44" s="91" t="s">
        <v>17</v>
      </c>
      <c r="BE44" s="292" t="str">
        <f t="shared" ref="BE44:BE47" si="70">IF(D44+F44+L44+J44+P44+R44+V44+X44+AB44+AD44+AH44+AJ44+AN44+AP44+AT44+AV44=0,"",D44+F44+L44+J44+P44+R44+V44+X44+AB44+AD44+AH44+AJ44+AN44+AP44+AT44+AV44)</f>
        <v/>
      </c>
      <c r="BF44" s="26"/>
      <c r="BG44" s="26"/>
    </row>
    <row r="45" spans="1:59" s="1" customFormat="1" ht="15.75" customHeight="1" x14ac:dyDescent="0.2">
      <c r="A45" s="793" t="s">
        <v>230</v>
      </c>
      <c r="B45" s="29" t="s">
        <v>15</v>
      </c>
      <c r="C45" s="791" t="s">
        <v>231</v>
      </c>
      <c r="D45" s="89"/>
      <c r="E45" s="16" t="str">
        <f t="shared" si="52"/>
        <v/>
      </c>
      <c r="F45" s="90"/>
      <c r="G45" s="16" t="str">
        <f t="shared" si="53"/>
        <v/>
      </c>
      <c r="H45" s="91" t="s">
        <v>17</v>
      </c>
      <c r="I45" s="92"/>
      <c r="J45" s="89"/>
      <c r="K45" s="16" t="str">
        <f t="shared" si="54"/>
        <v/>
      </c>
      <c r="L45" s="90"/>
      <c r="M45" s="16" t="str">
        <f t="shared" si="55"/>
        <v/>
      </c>
      <c r="N45" s="91" t="s">
        <v>17</v>
      </c>
      <c r="O45" s="92"/>
      <c r="P45" s="89"/>
      <c r="Q45" s="16" t="str">
        <f t="shared" si="56"/>
        <v/>
      </c>
      <c r="R45" s="90"/>
      <c r="S45" s="16" t="str">
        <f t="shared" si="57"/>
        <v/>
      </c>
      <c r="T45" s="91" t="s">
        <v>17</v>
      </c>
      <c r="U45" s="92"/>
      <c r="V45" s="89"/>
      <c r="W45" s="16" t="str">
        <f t="shared" si="58"/>
        <v/>
      </c>
      <c r="X45" s="90"/>
      <c r="Y45" s="16" t="str">
        <f t="shared" si="59"/>
        <v/>
      </c>
      <c r="Z45" s="91" t="s">
        <v>17</v>
      </c>
      <c r="AA45" s="92"/>
      <c r="AB45" s="89"/>
      <c r="AC45" s="16" t="str">
        <f t="shared" si="60"/>
        <v/>
      </c>
      <c r="AD45" s="90"/>
      <c r="AE45" s="16" t="str">
        <f t="shared" si="61"/>
        <v/>
      </c>
      <c r="AF45" s="91" t="s">
        <v>17</v>
      </c>
      <c r="AG45" s="92"/>
      <c r="AH45" s="89"/>
      <c r="AI45" s="16" t="str">
        <f t="shared" si="62"/>
        <v/>
      </c>
      <c r="AJ45" s="90"/>
      <c r="AK45" s="16" t="str">
        <f t="shared" si="63"/>
        <v/>
      </c>
      <c r="AL45" s="91" t="s">
        <v>17</v>
      </c>
      <c r="AM45" s="92"/>
      <c r="AN45" s="89"/>
      <c r="AO45" s="16" t="str">
        <f t="shared" si="64"/>
        <v/>
      </c>
      <c r="AP45" s="90"/>
      <c r="AQ45" s="16" t="str">
        <f t="shared" si="65"/>
        <v/>
      </c>
      <c r="AR45" s="91" t="s">
        <v>17</v>
      </c>
      <c r="AS45" s="92"/>
      <c r="AT45" s="89"/>
      <c r="AU45" s="16" t="str">
        <f t="shared" si="66"/>
        <v/>
      </c>
      <c r="AV45" s="90"/>
      <c r="AW45" s="16" t="str">
        <f t="shared" si="67"/>
        <v/>
      </c>
      <c r="AX45" s="91" t="s">
        <v>17</v>
      </c>
      <c r="AY45" s="15" t="s">
        <v>570</v>
      </c>
      <c r="AZ45" s="22"/>
      <c r="BA45" s="96"/>
      <c r="BB45" s="23"/>
      <c r="BC45" s="96"/>
      <c r="BD45" s="91"/>
      <c r="BE45" s="292"/>
      <c r="BF45" s="26"/>
      <c r="BG45" s="26"/>
    </row>
    <row r="46" spans="1:59" s="1" customFormat="1" ht="15.75" customHeight="1" x14ac:dyDescent="0.2">
      <c r="A46" s="793" t="s">
        <v>611</v>
      </c>
      <c r="B46" s="29" t="s">
        <v>15</v>
      </c>
      <c r="C46" s="791" t="s">
        <v>288</v>
      </c>
      <c r="D46" s="89"/>
      <c r="E46" s="16"/>
      <c r="F46" s="90"/>
      <c r="G46" s="16"/>
      <c r="H46" s="91"/>
      <c r="I46" s="92"/>
      <c r="J46" s="89"/>
      <c r="K46" s="16"/>
      <c r="L46" s="90"/>
      <c r="M46" s="16"/>
      <c r="N46" s="91"/>
      <c r="O46" s="92"/>
      <c r="P46" s="89"/>
      <c r="Q46" s="16"/>
      <c r="R46" s="90"/>
      <c r="S46" s="16"/>
      <c r="T46" s="91"/>
      <c r="U46" s="92"/>
      <c r="V46" s="89"/>
      <c r="W46" s="16"/>
      <c r="X46" s="90"/>
      <c r="Y46" s="16"/>
      <c r="Z46" s="91"/>
      <c r="AA46" s="92"/>
      <c r="AB46" s="89"/>
      <c r="AC46" s="16"/>
      <c r="AD46" s="90"/>
      <c r="AE46" s="16"/>
      <c r="AF46" s="91"/>
      <c r="AG46" s="92"/>
      <c r="AH46" s="89"/>
      <c r="AI46" s="16"/>
      <c r="AJ46" s="90"/>
      <c r="AK46" s="16"/>
      <c r="AL46" s="91"/>
      <c r="AM46" s="92"/>
      <c r="AN46" s="89"/>
      <c r="AO46" s="16"/>
      <c r="AP46" s="90"/>
      <c r="AQ46" s="16"/>
      <c r="AR46" s="91"/>
      <c r="AS46" s="92"/>
      <c r="AT46" s="89"/>
      <c r="AU46" s="16"/>
      <c r="AV46" s="90"/>
      <c r="AW46" s="16"/>
      <c r="AX46" s="91"/>
      <c r="AY46" s="15" t="s">
        <v>570</v>
      </c>
      <c r="AZ46" s="22" t="str">
        <f t="shared" si="68"/>
        <v/>
      </c>
      <c r="BA46" s="96" t="str">
        <f>IF((P46+V46+AB46+AH46+AN46+AT46)*14=0,"",(P46+V46+AB46+AH46+AN46+AT46)*14)</f>
        <v/>
      </c>
      <c r="BB46" s="23" t="str">
        <f t="shared" si="69"/>
        <v/>
      </c>
      <c r="BC46" s="96" t="str">
        <f>IF((L46+F46+R46+X46+AD46+AJ46+AP46+AV46)*14=0,"",(L46+F46+R46+X46+AD46+AJ46+AP46+AV46)*14)</f>
        <v/>
      </c>
      <c r="BD46" s="91" t="s">
        <v>17</v>
      </c>
      <c r="BE46" s="292" t="str">
        <f t="shared" si="70"/>
        <v/>
      </c>
      <c r="BF46" s="26"/>
      <c r="BG46" s="26"/>
    </row>
    <row r="47" spans="1:59" s="1" customFormat="1" ht="15.75" customHeight="1" thickBot="1" x14ac:dyDescent="0.25">
      <c r="A47" s="176" t="s">
        <v>232</v>
      </c>
      <c r="B47" s="29" t="s">
        <v>15</v>
      </c>
      <c r="C47" s="228" t="s">
        <v>233</v>
      </c>
      <c r="D47" s="89"/>
      <c r="E47" s="16" t="str">
        <f t="shared" si="52"/>
        <v/>
      </c>
      <c r="F47" s="90"/>
      <c r="G47" s="16" t="str">
        <f t="shared" si="53"/>
        <v/>
      </c>
      <c r="H47" s="91" t="s">
        <v>17</v>
      </c>
      <c r="I47" s="92"/>
      <c r="J47" s="89"/>
      <c r="K47" s="16" t="str">
        <f t="shared" si="54"/>
        <v/>
      </c>
      <c r="L47" s="90"/>
      <c r="M47" s="16" t="str">
        <f t="shared" si="55"/>
        <v/>
      </c>
      <c r="N47" s="91" t="s">
        <v>17</v>
      </c>
      <c r="O47" s="92"/>
      <c r="P47" s="89"/>
      <c r="Q47" s="16" t="str">
        <f t="shared" si="56"/>
        <v/>
      </c>
      <c r="R47" s="90"/>
      <c r="S47" s="16" t="str">
        <f t="shared" si="57"/>
        <v/>
      </c>
      <c r="T47" s="91" t="s">
        <v>17</v>
      </c>
      <c r="U47" s="92"/>
      <c r="V47" s="89"/>
      <c r="W47" s="16" t="str">
        <f t="shared" si="58"/>
        <v/>
      </c>
      <c r="X47" s="90"/>
      <c r="Y47" s="16" t="str">
        <f t="shared" si="59"/>
        <v/>
      </c>
      <c r="Z47" s="91" t="s">
        <v>17</v>
      </c>
      <c r="AA47" s="92"/>
      <c r="AB47" s="89"/>
      <c r="AC47" s="16" t="str">
        <f t="shared" si="60"/>
        <v/>
      </c>
      <c r="AD47" s="90"/>
      <c r="AE47" s="16" t="str">
        <f t="shared" si="61"/>
        <v/>
      </c>
      <c r="AF47" s="91" t="s">
        <v>17</v>
      </c>
      <c r="AG47" s="92"/>
      <c r="AH47" s="89"/>
      <c r="AI47" s="16" t="str">
        <f t="shared" si="62"/>
        <v/>
      </c>
      <c r="AJ47" s="90"/>
      <c r="AK47" s="16" t="str">
        <f t="shared" si="63"/>
        <v/>
      </c>
      <c r="AL47" s="91" t="s">
        <v>17</v>
      </c>
      <c r="AM47" s="92"/>
      <c r="AN47" s="89"/>
      <c r="AO47" s="16" t="str">
        <f t="shared" si="64"/>
        <v/>
      </c>
      <c r="AP47" s="90"/>
      <c r="AQ47" s="16" t="str">
        <f t="shared" si="65"/>
        <v/>
      </c>
      <c r="AR47" s="91" t="s">
        <v>17</v>
      </c>
      <c r="AS47" s="92"/>
      <c r="AT47" s="89"/>
      <c r="AU47" s="16" t="str">
        <f t="shared" si="66"/>
        <v/>
      </c>
      <c r="AV47" s="90"/>
      <c r="AW47" s="16" t="str">
        <f t="shared" si="67"/>
        <v/>
      </c>
      <c r="AX47" s="91" t="s">
        <v>17</v>
      </c>
      <c r="AY47" s="15" t="s">
        <v>570</v>
      </c>
      <c r="AZ47" s="22" t="str">
        <f t="shared" si="68"/>
        <v/>
      </c>
      <c r="BA47" s="96" t="str">
        <f>IF((P47+V47+AB47+AH47+AN47+AT47)*14=0,"",(P47+V47+AB47+AH47+AN47+AT47)*14)</f>
        <v/>
      </c>
      <c r="BB47" s="23" t="str">
        <f t="shared" si="69"/>
        <v/>
      </c>
      <c r="BC47" s="16" t="str">
        <f>IF((L47+F47+R47+X47+AD47+AJ47+AP47+AV47)*14=0,"",(L47+F47+R47+X47+AD47+AJ47+AP47+AV47)*14)</f>
        <v/>
      </c>
      <c r="BD47" s="91" t="s">
        <v>17</v>
      </c>
      <c r="BE47" s="292" t="str">
        <f t="shared" si="70"/>
        <v/>
      </c>
      <c r="BF47" s="26"/>
      <c r="BG47" s="26"/>
    </row>
    <row r="48" spans="1:59" ht="15.75" customHeight="1" thickBot="1" x14ac:dyDescent="0.3">
      <c r="A48" s="298"/>
      <c r="B48" s="299"/>
      <c r="C48" s="300" t="s">
        <v>18</v>
      </c>
      <c r="D48" s="301">
        <f>SUM(D44:D47)</f>
        <v>0</v>
      </c>
      <c r="E48" s="302">
        <f t="shared" ref="E48:G48" si="71">SUM(E44:E47)</f>
        <v>0</v>
      </c>
      <c r="F48" s="303">
        <f t="shared" si="71"/>
        <v>0</v>
      </c>
      <c r="G48" s="302">
        <f t="shared" si="71"/>
        <v>0</v>
      </c>
      <c r="H48" s="296" t="s">
        <v>17</v>
      </c>
      <c r="I48" s="304" t="s">
        <v>17</v>
      </c>
      <c r="J48" s="305">
        <f t="shared" ref="J48:M48" si="72">SUM(J44:J47)</f>
        <v>0</v>
      </c>
      <c r="K48" s="302">
        <f t="shared" si="72"/>
        <v>0</v>
      </c>
      <c r="L48" s="303">
        <f t="shared" si="72"/>
        <v>0</v>
      </c>
      <c r="M48" s="302">
        <f t="shared" si="72"/>
        <v>0</v>
      </c>
      <c r="N48" s="296" t="s">
        <v>17</v>
      </c>
      <c r="O48" s="304" t="s">
        <v>17</v>
      </c>
      <c r="P48" s="301">
        <f t="shared" ref="P48:S48" si="73">SUM(P44:P47)</f>
        <v>0</v>
      </c>
      <c r="Q48" s="302">
        <f t="shared" si="73"/>
        <v>0</v>
      </c>
      <c r="R48" s="303">
        <f t="shared" si="73"/>
        <v>0</v>
      </c>
      <c r="S48" s="302">
        <f t="shared" si="73"/>
        <v>0</v>
      </c>
      <c r="T48" s="306" t="s">
        <v>17</v>
      </c>
      <c r="U48" s="304" t="s">
        <v>17</v>
      </c>
      <c r="V48" s="305">
        <f t="shared" ref="V48:Y48" si="74">SUM(V44:V47)</f>
        <v>0</v>
      </c>
      <c r="W48" s="302">
        <f t="shared" si="74"/>
        <v>0</v>
      </c>
      <c r="X48" s="303">
        <f t="shared" si="74"/>
        <v>0</v>
      </c>
      <c r="Y48" s="302">
        <f t="shared" si="74"/>
        <v>0</v>
      </c>
      <c r="Z48" s="296" t="s">
        <v>17</v>
      </c>
      <c r="AA48" s="304" t="s">
        <v>17</v>
      </c>
      <c r="AB48" s="301">
        <f t="shared" ref="AB48:AE48" si="75">SUM(AB44:AB47)</f>
        <v>0</v>
      </c>
      <c r="AC48" s="302">
        <f t="shared" si="75"/>
        <v>0</v>
      </c>
      <c r="AD48" s="303">
        <f t="shared" si="75"/>
        <v>0</v>
      </c>
      <c r="AE48" s="302">
        <f t="shared" si="75"/>
        <v>0</v>
      </c>
      <c r="AF48" s="296" t="s">
        <v>17</v>
      </c>
      <c r="AG48" s="304" t="s">
        <v>17</v>
      </c>
      <c r="AH48" s="305">
        <f t="shared" ref="AH48:AK48" si="76">SUM(AH44:AH47)</f>
        <v>0</v>
      </c>
      <c r="AI48" s="302">
        <f t="shared" si="76"/>
        <v>0</v>
      </c>
      <c r="AJ48" s="303">
        <f t="shared" si="76"/>
        <v>0</v>
      </c>
      <c r="AK48" s="302">
        <f t="shared" si="76"/>
        <v>0</v>
      </c>
      <c r="AL48" s="296" t="s">
        <v>17</v>
      </c>
      <c r="AM48" s="304" t="s">
        <v>17</v>
      </c>
      <c r="AN48" s="301">
        <f t="shared" ref="AN48:AQ48" si="77">SUM(AN44:AN47)</f>
        <v>0</v>
      </c>
      <c r="AO48" s="302">
        <f t="shared" si="77"/>
        <v>0</v>
      </c>
      <c r="AP48" s="303">
        <f t="shared" si="77"/>
        <v>0</v>
      </c>
      <c r="AQ48" s="302">
        <f t="shared" si="77"/>
        <v>0</v>
      </c>
      <c r="AR48" s="306" t="s">
        <v>17</v>
      </c>
      <c r="AS48" s="304" t="s">
        <v>17</v>
      </c>
      <c r="AT48" s="305">
        <f t="shared" ref="AT48:AW48" si="78">SUM(AT44:AT47)</f>
        <v>0</v>
      </c>
      <c r="AU48" s="302">
        <f t="shared" si="78"/>
        <v>0</v>
      </c>
      <c r="AV48" s="303">
        <f t="shared" si="78"/>
        <v>0</v>
      </c>
      <c r="AW48" s="302">
        <f t="shared" si="78"/>
        <v>0</v>
      </c>
      <c r="AX48" s="296" t="s">
        <v>17</v>
      </c>
      <c r="AY48" s="304" t="s">
        <v>17</v>
      </c>
      <c r="AZ48" s="293" t="str">
        <f>IF(D48+J48+P48+V48=0,"",D48+J48+P48+V48)</f>
        <v/>
      </c>
      <c r="BA48" s="294" t="str">
        <f>IF((P48+V48+AB48+AH48+AN48+AT48)*14=0,"",(P48+V48+AB48+AH48+AN48+AT48)*14)</f>
        <v/>
      </c>
      <c r="BB48" s="295" t="str">
        <f>IF(F48+L48+R48+X48=0,"",F48+L48+R48+X48)</f>
        <v/>
      </c>
      <c r="BC48" s="294" t="str">
        <f>IF((L48+F48+R48+X48+AD48+AJ48+AP48+AV48)*14=0,"",(L48+F48+R48+X48+AD48+AJ48+AP48+AV48)*14)</f>
        <v/>
      </c>
      <c r="BD48" s="296" t="s">
        <v>17</v>
      </c>
      <c r="BE48" s="297" t="s">
        <v>43</v>
      </c>
    </row>
    <row r="49" spans="1:59" ht="15.75" customHeight="1" thickBot="1" x14ac:dyDescent="0.3">
      <c r="A49" s="310"/>
      <c r="B49" s="311"/>
      <c r="C49" s="312" t="s">
        <v>45</v>
      </c>
      <c r="D49" s="313">
        <f>D42+D48</f>
        <v>17</v>
      </c>
      <c r="E49" s="314">
        <f t="shared" ref="E49:G49" si="79">E42+E48</f>
        <v>186</v>
      </c>
      <c r="F49" s="315">
        <f t="shared" si="79"/>
        <v>29</v>
      </c>
      <c r="G49" s="314">
        <f t="shared" si="79"/>
        <v>310</v>
      </c>
      <c r="H49" s="308" t="s">
        <v>17</v>
      </c>
      <c r="I49" s="316" t="s">
        <v>17</v>
      </c>
      <c r="J49" s="317">
        <f t="shared" ref="J49:M49" si="80">J42+J48</f>
        <v>11</v>
      </c>
      <c r="K49" s="314">
        <f t="shared" si="80"/>
        <v>166</v>
      </c>
      <c r="L49" s="315">
        <f t="shared" si="80"/>
        <v>19</v>
      </c>
      <c r="M49" s="314">
        <f t="shared" si="80"/>
        <v>262</v>
      </c>
      <c r="N49" s="308" t="s">
        <v>17</v>
      </c>
      <c r="O49" s="316" t="s">
        <v>17</v>
      </c>
      <c r="P49" s="313">
        <f t="shared" ref="P49:S49" si="81">P42+P48</f>
        <v>13</v>
      </c>
      <c r="Q49" s="314">
        <f t="shared" si="81"/>
        <v>186</v>
      </c>
      <c r="R49" s="315">
        <f t="shared" si="81"/>
        <v>14</v>
      </c>
      <c r="S49" s="314">
        <f t="shared" si="81"/>
        <v>192</v>
      </c>
      <c r="T49" s="318" t="s">
        <v>17</v>
      </c>
      <c r="U49" s="316" t="s">
        <v>17</v>
      </c>
      <c r="V49" s="317">
        <f t="shared" ref="V49:Y49" si="82">V42+V48</f>
        <v>8</v>
      </c>
      <c r="W49" s="314">
        <f t="shared" si="82"/>
        <v>116</v>
      </c>
      <c r="X49" s="315">
        <f t="shared" si="82"/>
        <v>21</v>
      </c>
      <c r="Y49" s="314">
        <f t="shared" si="82"/>
        <v>290</v>
      </c>
      <c r="Z49" s="308" t="s">
        <v>17</v>
      </c>
      <c r="AA49" s="316" t="s">
        <v>17</v>
      </c>
      <c r="AB49" s="313">
        <f t="shared" ref="AB49:AE49" si="83">AB42+AB48</f>
        <v>10</v>
      </c>
      <c r="AC49" s="314">
        <f t="shared" si="83"/>
        <v>136</v>
      </c>
      <c r="AD49" s="315">
        <f t="shared" si="83"/>
        <v>21</v>
      </c>
      <c r="AE49" s="314">
        <f t="shared" si="83"/>
        <v>304</v>
      </c>
      <c r="AF49" s="308" t="s">
        <v>17</v>
      </c>
      <c r="AG49" s="316" t="s">
        <v>17</v>
      </c>
      <c r="AH49" s="317">
        <f t="shared" ref="AH49:AK49" si="84">AH42+AH48</f>
        <v>11</v>
      </c>
      <c r="AI49" s="314">
        <f t="shared" si="84"/>
        <v>158</v>
      </c>
      <c r="AJ49" s="315">
        <f t="shared" si="84"/>
        <v>16</v>
      </c>
      <c r="AK49" s="314">
        <f t="shared" si="84"/>
        <v>226</v>
      </c>
      <c r="AL49" s="308" t="s">
        <v>17</v>
      </c>
      <c r="AM49" s="316" t="s">
        <v>17</v>
      </c>
      <c r="AN49" s="313">
        <f t="shared" ref="AN49:AQ49" si="85">AN42+AN48</f>
        <v>5</v>
      </c>
      <c r="AO49" s="314">
        <f t="shared" si="85"/>
        <v>70</v>
      </c>
      <c r="AP49" s="315">
        <f t="shared" si="85"/>
        <v>22</v>
      </c>
      <c r="AQ49" s="314">
        <f t="shared" si="85"/>
        <v>314</v>
      </c>
      <c r="AR49" s="318" t="s">
        <v>17</v>
      </c>
      <c r="AS49" s="316" t="s">
        <v>17</v>
      </c>
      <c r="AT49" s="317">
        <f t="shared" ref="AT49:AW49" si="86">AT42+AT48</f>
        <v>7</v>
      </c>
      <c r="AU49" s="314">
        <f t="shared" si="86"/>
        <v>74</v>
      </c>
      <c r="AV49" s="315">
        <f t="shared" si="86"/>
        <v>21</v>
      </c>
      <c r="AW49" s="314">
        <f t="shared" si="86"/>
        <v>218</v>
      </c>
      <c r="AX49" s="308" t="s">
        <v>17</v>
      </c>
      <c r="AY49" s="316" t="s">
        <v>17</v>
      </c>
      <c r="AZ49" s="307">
        <f>IF(D49+J49+P49+V49+AB49+AN49+AT49+AH49=0,"",D49+J49+P49+V49+AB49+AN49+AT49+AH49)</f>
        <v>82</v>
      </c>
      <c r="BA49" s="307">
        <f>SUM(BA42,BA48)</f>
        <v>1006</v>
      </c>
      <c r="BB49" s="307">
        <f>SUM(BB42,BB48)</f>
        <v>160</v>
      </c>
      <c r="BC49" s="307">
        <f>SUM(BC42,BC48)</f>
        <v>2052</v>
      </c>
      <c r="BD49" s="308" t="s">
        <v>17</v>
      </c>
      <c r="BE49" s="309" t="s">
        <v>43</v>
      </c>
    </row>
    <row r="50" spans="1:59" ht="15.75" customHeight="1" thickTop="1" x14ac:dyDescent="0.25">
      <c r="A50" s="319"/>
      <c r="B50" s="320"/>
      <c r="C50" s="321"/>
      <c r="D50" s="878"/>
      <c r="E50" s="879"/>
      <c r="F50" s="879"/>
      <c r="G50" s="879"/>
      <c r="H50" s="879"/>
      <c r="I50" s="879"/>
      <c r="J50" s="879"/>
      <c r="K50" s="879"/>
      <c r="L50" s="879"/>
      <c r="M50" s="879"/>
      <c r="N50" s="879"/>
      <c r="O50" s="879"/>
      <c r="P50" s="879"/>
      <c r="Q50" s="879"/>
      <c r="R50" s="879"/>
      <c r="S50" s="879"/>
      <c r="T50" s="879"/>
      <c r="U50" s="879"/>
      <c r="V50" s="879"/>
      <c r="W50" s="879"/>
      <c r="X50" s="879"/>
      <c r="Y50" s="879"/>
      <c r="Z50" s="879"/>
      <c r="AA50" s="879"/>
      <c r="AB50" s="878"/>
      <c r="AC50" s="879"/>
      <c r="AD50" s="879"/>
      <c r="AE50" s="879"/>
      <c r="AF50" s="879"/>
      <c r="AG50" s="879"/>
      <c r="AH50" s="879"/>
      <c r="AI50" s="879"/>
      <c r="AJ50" s="879"/>
      <c r="AK50" s="879"/>
      <c r="AL50" s="879"/>
      <c r="AM50" s="879"/>
      <c r="AN50" s="879"/>
      <c r="AO50" s="879"/>
      <c r="AP50" s="879"/>
      <c r="AQ50" s="879"/>
      <c r="AR50" s="879"/>
      <c r="AS50" s="879"/>
      <c r="AT50" s="879"/>
      <c r="AU50" s="879"/>
      <c r="AV50" s="879"/>
      <c r="AW50" s="879"/>
      <c r="AX50" s="879"/>
      <c r="AY50" s="879"/>
      <c r="AZ50" s="874"/>
      <c r="BA50" s="875"/>
      <c r="BB50" s="875"/>
      <c r="BC50" s="875"/>
      <c r="BD50" s="875"/>
      <c r="BE50" s="875"/>
      <c r="BF50" s="291"/>
      <c r="BG50" s="291"/>
    </row>
    <row r="51" spans="1:59" ht="15.75" customHeight="1" x14ac:dyDescent="0.2">
      <c r="A51" s="325" t="s">
        <v>234</v>
      </c>
      <c r="B51" s="128" t="s">
        <v>15</v>
      </c>
      <c r="C51" s="326" t="s">
        <v>20</v>
      </c>
      <c r="D51" s="327"/>
      <c r="E51" s="118"/>
      <c r="F51" s="118"/>
      <c r="G51" s="118"/>
      <c r="H51" s="328"/>
      <c r="I51" s="329"/>
      <c r="J51" s="330"/>
      <c r="K51" s="118"/>
      <c r="L51" s="118"/>
      <c r="M51" s="118">
        <v>160</v>
      </c>
      <c r="N51" s="328">
        <v>0</v>
      </c>
      <c r="O51" s="329" t="s">
        <v>184</v>
      </c>
      <c r="P51" s="119"/>
      <c r="Q51" s="118"/>
      <c r="R51" s="118"/>
      <c r="S51" s="118"/>
      <c r="T51" s="328"/>
      <c r="U51" s="328"/>
      <c r="V51" s="328"/>
      <c r="W51" s="118"/>
      <c r="X51" s="118"/>
      <c r="Y51" s="118"/>
      <c r="Z51" s="328"/>
      <c r="AA51" s="329"/>
      <c r="AB51" s="330"/>
      <c r="AC51" s="118"/>
      <c r="AD51" s="118"/>
      <c r="AE51" s="118"/>
      <c r="AF51" s="328"/>
      <c r="AG51" s="328"/>
      <c r="AH51" s="328"/>
      <c r="AI51" s="118"/>
      <c r="AJ51" s="118"/>
      <c r="AK51" s="131"/>
      <c r="AL51" s="132"/>
      <c r="AM51" s="333"/>
      <c r="AN51" s="330"/>
      <c r="AO51" s="118"/>
      <c r="AP51" s="118"/>
      <c r="AQ51" s="118"/>
      <c r="AR51" s="328"/>
      <c r="AS51" s="329"/>
      <c r="AT51" s="330"/>
      <c r="AU51" s="118"/>
      <c r="AV51" s="118"/>
      <c r="AW51" s="90"/>
      <c r="AX51" s="33"/>
      <c r="AY51" s="334"/>
      <c r="AZ51" s="322"/>
      <c r="BA51" s="323"/>
      <c r="BB51" s="323"/>
      <c r="BC51" s="323"/>
      <c r="BD51" s="323"/>
      <c r="BE51" s="323"/>
      <c r="BF51" s="324"/>
      <c r="BG51" s="324"/>
    </row>
    <row r="52" spans="1:59" ht="15.75" customHeight="1" x14ac:dyDescent="0.2">
      <c r="A52" s="335" t="s">
        <v>235</v>
      </c>
      <c r="B52" s="174" t="s">
        <v>15</v>
      </c>
      <c r="C52" s="336" t="s">
        <v>21</v>
      </c>
      <c r="D52" s="337"/>
      <c r="E52" s="118"/>
      <c r="F52" s="118"/>
      <c r="G52" s="118"/>
      <c r="H52" s="328"/>
      <c r="I52" s="338"/>
      <c r="J52" s="330"/>
      <c r="K52" s="118"/>
      <c r="L52" s="118"/>
      <c r="M52" s="118"/>
      <c r="N52" s="328"/>
      <c r="O52" s="338"/>
      <c r="P52" s="119"/>
      <c r="Q52" s="118"/>
      <c r="R52" s="118"/>
      <c r="S52" s="118"/>
      <c r="T52" s="328"/>
      <c r="U52" s="328"/>
      <c r="V52" s="328"/>
      <c r="W52" s="118"/>
      <c r="X52" s="118"/>
      <c r="Y52" s="118">
        <v>160</v>
      </c>
      <c r="Z52" s="328">
        <v>0</v>
      </c>
      <c r="AA52" s="338" t="s">
        <v>184</v>
      </c>
      <c r="AB52" s="330"/>
      <c r="AC52" s="118"/>
      <c r="AD52" s="118"/>
      <c r="AE52" s="118"/>
      <c r="AF52" s="328"/>
      <c r="AG52" s="328"/>
      <c r="AH52" s="328"/>
      <c r="AI52" s="118"/>
      <c r="AJ52" s="118"/>
      <c r="AK52" s="131"/>
      <c r="AL52" s="132"/>
      <c r="AM52" s="340"/>
      <c r="AN52" s="330"/>
      <c r="AO52" s="118"/>
      <c r="AP52" s="118"/>
      <c r="AQ52" s="118"/>
      <c r="AR52" s="328"/>
      <c r="AS52" s="338"/>
      <c r="AT52" s="330"/>
      <c r="AU52" s="118"/>
      <c r="AV52" s="118"/>
      <c r="AW52" s="90"/>
      <c r="AX52" s="33"/>
      <c r="AY52" s="334"/>
      <c r="AZ52" s="322"/>
      <c r="BA52" s="323"/>
      <c r="BB52" s="323"/>
      <c r="BC52" s="323"/>
      <c r="BD52" s="323"/>
      <c r="BE52" s="323"/>
      <c r="BF52" s="324"/>
      <c r="BG52" s="324"/>
    </row>
    <row r="53" spans="1:59" ht="15.75" customHeight="1" x14ac:dyDescent="0.2">
      <c r="A53" s="335" t="s">
        <v>236</v>
      </c>
      <c r="B53" s="174" t="s">
        <v>15</v>
      </c>
      <c r="C53" s="336" t="s">
        <v>33</v>
      </c>
      <c r="D53" s="337"/>
      <c r="E53" s="118"/>
      <c r="F53" s="118"/>
      <c r="G53" s="118"/>
      <c r="H53" s="328"/>
      <c r="I53" s="338"/>
      <c r="J53" s="330"/>
      <c r="K53" s="118"/>
      <c r="L53" s="118"/>
      <c r="M53" s="118"/>
      <c r="N53" s="328"/>
      <c r="O53" s="338"/>
      <c r="P53" s="119"/>
      <c r="Q53" s="118"/>
      <c r="R53" s="118"/>
      <c r="S53" s="118"/>
      <c r="T53" s="328"/>
      <c r="U53" s="328"/>
      <c r="V53" s="328"/>
      <c r="W53" s="118"/>
      <c r="X53" s="118"/>
      <c r="Y53" s="118"/>
      <c r="Z53" s="328"/>
      <c r="AA53" s="338"/>
      <c r="AB53" s="330"/>
      <c r="AC53" s="118"/>
      <c r="AD53" s="118"/>
      <c r="AE53" s="118"/>
      <c r="AF53" s="328"/>
      <c r="AG53" s="328"/>
      <c r="AH53" s="328"/>
      <c r="AI53" s="118"/>
      <c r="AJ53" s="118"/>
      <c r="AK53" s="131">
        <v>160</v>
      </c>
      <c r="AL53" s="132">
        <v>0</v>
      </c>
      <c r="AM53" s="340" t="s">
        <v>184</v>
      </c>
      <c r="AN53" s="330"/>
      <c r="AO53" s="118"/>
      <c r="AP53" s="118"/>
      <c r="AQ53" s="118"/>
      <c r="AR53" s="328"/>
      <c r="AS53" s="338"/>
      <c r="AT53" s="330"/>
      <c r="AU53" s="118"/>
      <c r="AV53" s="118"/>
      <c r="AW53" s="90"/>
      <c r="AX53" s="33"/>
      <c r="AY53" s="334"/>
      <c r="AZ53" s="322"/>
      <c r="BA53" s="323"/>
      <c r="BB53" s="323"/>
      <c r="BC53" s="323"/>
      <c r="BD53" s="323"/>
      <c r="BE53" s="323"/>
      <c r="BF53" s="324"/>
      <c r="BG53" s="324"/>
    </row>
    <row r="54" spans="1:59" ht="15.75" customHeight="1" thickBot="1" x14ac:dyDescent="0.25">
      <c r="A54" s="344" t="s">
        <v>237</v>
      </c>
      <c r="B54" s="345" t="s">
        <v>15</v>
      </c>
      <c r="C54" s="346" t="s">
        <v>238</v>
      </c>
      <c r="D54" s="347"/>
      <c r="E54" s="348"/>
      <c r="F54" s="348"/>
      <c r="G54" s="348"/>
      <c r="H54" s="349"/>
      <c r="I54" s="350"/>
      <c r="J54" s="351"/>
      <c r="K54" s="348"/>
      <c r="L54" s="348"/>
      <c r="M54" s="348"/>
      <c r="N54" s="349"/>
      <c r="O54" s="350"/>
      <c r="P54" s="352"/>
      <c r="Q54" s="348"/>
      <c r="R54" s="348"/>
      <c r="S54" s="348"/>
      <c r="T54" s="349"/>
      <c r="U54" s="349"/>
      <c r="V54" s="349"/>
      <c r="W54" s="348"/>
      <c r="X54" s="348"/>
      <c r="Y54" s="348"/>
      <c r="Z54" s="349"/>
      <c r="AA54" s="350"/>
      <c r="AB54" s="351"/>
      <c r="AC54" s="348"/>
      <c r="AD54" s="348"/>
      <c r="AE54" s="348"/>
      <c r="AF54" s="349"/>
      <c r="AG54" s="349"/>
      <c r="AH54" s="349"/>
      <c r="AI54" s="348"/>
      <c r="AJ54" s="348"/>
      <c r="AK54" s="348"/>
      <c r="AL54" s="349"/>
      <c r="AM54" s="355"/>
      <c r="AN54" s="351"/>
      <c r="AO54" s="348"/>
      <c r="AP54" s="348"/>
      <c r="AQ54" s="348"/>
      <c r="AR54" s="349"/>
      <c r="AS54" s="350"/>
      <c r="AT54" s="351"/>
      <c r="AU54" s="348"/>
      <c r="AV54" s="348"/>
      <c r="AW54" s="356">
        <v>80</v>
      </c>
      <c r="AX54" s="357">
        <v>0</v>
      </c>
      <c r="AY54" s="358" t="s">
        <v>184</v>
      </c>
      <c r="AZ54" s="341"/>
      <c r="BA54" s="342"/>
      <c r="BB54" s="342"/>
      <c r="BC54" s="342"/>
      <c r="BD54" s="342"/>
      <c r="BE54" s="343"/>
    </row>
    <row r="55" spans="1:59" ht="15.75" customHeight="1" thickTop="1" x14ac:dyDescent="0.2">
      <c r="A55" s="882" t="s">
        <v>22</v>
      </c>
      <c r="B55" s="883"/>
      <c r="C55" s="883"/>
      <c r="D55" s="883"/>
      <c r="E55" s="883"/>
      <c r="F55" s="883"/>
      <c r="G55" s="883"/>
      <c r="H55" s="883"/>
      <c r="I55" s="883"/>
      <c r="J55" s="883"/>
      <c r="K55" s="883"/>
      <c r="L55" s="883"/>
      <c r="M55" s="883"/>
      <c r="N55" s="883"/>
      <c r="O55" s="883"/>
      <c r="P55" s="883"/>
      <c r="Q55" s="883"/>
      <c r="R55" s="883"/>
      <c r="S55" s="883"/>
      <c r="T55" s="883"/>
      <c r="U55" s="883"/>
      <c r="V55" s="883"/>
      <c r="W55" s="883"/>
      <c r="X55" s="883"/>
      <c r="Y55" s="883"/>
      <c r="Z55" s="883"/>
      <c r="AA55" s="883"/>
      <c r="AB55" s="359"/>
      <c r="AC55" s="359"/>
      <c r="AD55" s="359"/>
      <c r="AE55" s="359"/>
      <c r="AF55" s="359"/>
      <c r="AG55" s="359"/>
      <c r="AH55" s="359"/>
      <c r="AI55" s="359"/>
      <c r="AJ55" s="359"/>
      <c r="AK55" s="359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41"/>
      <c r="BA55" s="342"/>
      <c r="BB55" s="342"/>
      <c r="BC55" s="342"/>
      <c r="BD55" s="342"/>
      <c r="BE55" s="343"/>
    </row>
    <row r="56" spans="1:59" ht="15.75" customHeight="1" x14ac:dyDescent="0.25">
      <c r="A56" s="360"/>
      <c r="B56" s="116"/>
      <c r="C56" s="361" t="s">
        <v>23</v>
      </c>
      <c r="D56" s="144"/>
      <c r="E56" s="145"/>
      <c r="F56" s="145"/>
      <c r="G56" s="145"/>
      <c r="H56" s="23"/>
      <c r="I56" s="146" t="str">
        <f>IF(COUNTIF(I12:I53,"A")=0,"",COUNTIF(I12:I53,"A"))</f>
        <v/>
      </c>
      <c r="J56" s="144"/>
      <c r="K56" s="145"/>
      <c r="L56" s="145"/>
      <c r="M56" s="145"/>
      <c r="N56" s="23"/>
      <c r="O56" s="146">
        <f>IF(COUNTIF(O12:O53,"A")=0,"",COUNTIF(O12:O53,"A"))</f>
        <v>1</v>
      </c>
      <c r="P56" s="144"/>
      <c r="Q56" s="145"/>
      <c r="R56" s="145"/>
      <c r="S56" s="145"/>
      <c r="T56" s="23"/>
      <c r="U56" s="146" t="str">
        <f>IF(COUNTIF(U12:U53,"A")=0,"",COUNTIF(U12:U53,"A"))</f>
        <v/>
      </c>
      <c r="V56" s="144"/>
      <c r="W56" s="145"/>
      <c r="X56" s="145"/>
      <c r="Y56" s="145"/>
      <c r="Z56" s="23"/>
      <c r="AA56" s="146">
        <f>IF(COUNTIF(AA12:AA53,"A")=0,"",COUNTIF(AA12:AA53,"A"))</f>
        <v>1</v>
      </c>
      <c r="AB56" s="144"/>
      <c r="AC56" s="145"/>
      <c r="AD56" s="145"/>
      <c r="AE56" s="145"/>
      <c r="AF56" s="23"/>
      <c r="AG56" s="146" t="str">
        <f>IF(COUNTIF(AG12:AG53,"A")=0,"",COUNTIF(AG12:AG53,"A"))</f>
        <v/>
      </c>
      <c r="AH56" s="144"/>
      <c r="AI56" s="145"/>
      <c r="AJ56" s="145"/>
      <c r="AK56" s="145"/>
      <c r="AL56" s="23"/>
      <c r="AM56" s="146">
        <f>IF(COUNTIF(AM12:AM53,"A")=0,"",COUNTIF(AM12:AM53,"A"))</f>
        <v>1</v>
      </c>
      <c r="AN56" s="144"/>
      <c r="AO56" s="145"/>
      <c r="AP56" s="145"/>
      <c r="AQ56" s="145"/>
      <c r="AR56" s="23"/>
      <c r="AS56" s="146" t="str">
        <f>IF(COUNTIF(AS12:AS53,"A")=0,"",COUNTIF(AS12:AS53,"A"))</f>
        <v/>
      </c>
      <c r="AT56" s="144"/>
      <c r="AU56" s="145"/>
      <c r="AV56" s="145"/>
      <c r="AW56" s="145"/>
      <c r="AX56" s="23"/>
      <c r="AY56" s="146">
        <v>1</v>
      </c>
      <c r="AZ56" s="147"/>
      <c r="BA56" s="145"/>
      <c r="BB56" s="145"/>
      <c r="BC56" s="145"/>
      <c r="BD56" s="23"/>
      <c r="BE56" s="374">
        <f t="shared" ref="BE56:BE68" si="87">IF(SUM(I56:AY56)=0,"",SUM(I56:AY56))</f>
        <v>4</v>
      </c>
    </row>
    <row r="57" spans="1:59" ht="15.75" customHeight="1" x14ac:dyDescent="0.25">
      <c r="A57" s="360"/>
      <c r="B57" s="116"/>
      <c r="C57" s="361" t="s">
        <v>24</v>
      </c>
      <c r="D57" s="144"/>
      <c r="E57" s="145"/>
      <c r="F57" s="145"/>
      <c r="G57" s="145"/>
      <c r="H57" s="23"/>
      <c r="I57" s="146" t="str">
        <f>IF(COUNTIF(I12:I53,"B")=0,"",COUNTIF(I12:I53,"B"))</f>
        <v/>
      </c>
      <c r="J57" s="144"/>
      <c r="K57" s="145"/>
      <c r="L57" s="145"/>
      <c r="M57" s="145"/>
      <c r="N57" s="23"/>
      <c r="O57" s="146" t="str">
        <f>IF(COUNTIF(O12:O53,"B")=0,"",COUNTIF(O12:O53,"B"))</f>
        <v/>
      </c>
      <c r="P57" s="144"/>
      <c r="Q57" s="145"/>
      <c r="R57" s="145"/>
      <c r="S57" s="145"/>
      <c r="T57" s="23"/>
      <c r="U57" s="146">
        <f>IF(COUNTIF(U12:U53,"B")=0,"",COUNTIF(U12:U53,"B"))</f>
        <v>1</v>
      </c>
      <c r="V57" s="144"/>
      <c r="W57" s="145"/>
      <c r="X57" s="145"/>
      <c r="Y57" s="145"/>
      <c r="Z57" s="23"/>
      <c r="AA57" s="146" t="str">
        <f>IF(COUNTIF(AA12:AA53,"B")=0,"",COUNTIF(AA12:AA53,"B"))</f>
        <v/>
      </c>
      <c r="AB57" s="144"/>
      <c r="AC57" s="145"/>
      <c r="AD57" s="145"/>
      <c r="AE57" s="145"/>
      <c r="AF57" s="23"/>
      <c r="AG57" s="146">
        <f>IF(COUNTIF(AG12:AG53,"B")=0,"",COUNTIF(AG12:AG53,"B"))</f>
        <v>1</v>
      </c>
      <c r="AH57" s="144"/>
      <c r="AI57" s="145"/>
      <c r="AJ57" s="145"/>
      <c r="AK57" s="145"/>
      <c r="AL57" s="23"/>
      <c r="AM57" s="146" t="str">
        <f>IF(COUNTIF(AM12:AM53,"B")=0,"",COUNTIF(AM12:AM53,"B"))</f>
        <v/>
      </c>
      <c r="AN57" s="144"/>
      <c r="AO57" s="145"/>
      <c r="AP57" s="145"/>
      <c r="AQ57" s="145"/>
      <c r="AR57" s="23"/>
      <c r="AS57" s="146" t="str">
        <f>IF(COUNTIF(AS12:AS53,"B")=0,"",COUNTIF(AS12:AS53,"B"))</f>
        <v/>
      </c>
      <c r="AT57" s="144"/>
      <c r="AU57" s="145"/>
      <c r="AV57" s="145"/>
      <c r="AW57" s="145"/>
      <c r="AX57" s="23"/>
      <c r="AY57" s="146">
        <v>1</v>
      </c>
      <c r="AZ57" s="147"/>
      <c r="BA57" s="145"/>
      <c r="BB57" s="145"/>
      <c r="BC57" s="145"/>
      <c r="BD57" s="23"/>
      <c r="BE57" s="374">
        <f t="shared" si="87"/>
        <v>3</v>
      </c>
    </row>
    <row r="58" spans="1:59" ht="15.75" customHeight="1" x14ac:dyDescent="0.25">
      <c r="A58" s="360"/>
      <c r="B58" s="116"/>
      <c r="C58" s="361" t="s">
        <v>60</v>
      </c>
      <c r="D58" s="144"/>
      <c r="E58" s="145"/>
      <c r="F58" s="145"/>
      <c r="G58" s="145"/>
      <c r="H58" s="23"/>
      <c r="I58" s="146">
        <f>IF(COUNTIF(I12:I53,"ÉÉ")=0,"",COUNTIF(I12:I53,"ÉÉ"))</f>
        <v>2</v>
      </c>
      <c r="J58" s="144"/>
      <c r="K58" s="145"/>
      <c r="L58" s="145"/>
      <c r="M58" s="145"/>
      <c r="N58" s="23"/>
      <c r="O58" s="146">
        <f>IF(COUNTIF(O12:O53,"ÉÉ")=0,"",COUNTIF(O12:O53,"ÉÉ"))</f>
        <v>3</v>
      </c>
      <c r="P58" s="144"/>
      <c r="Q58" s="145"/>
      <c r="R58" s="145"/>
      <c r="S58" s="145"/>
      <c r="T58" s="23"/>
      <c r="U58" s="146" t="str">
        <f>IF(COUNTIF(U12:U53,"ÉÉ")=0,"",COUNTIF(U12:U53,"ÉÉ"))</f>
        <v/>
      </c>
      <c r="V58" s="144"/>
      <c r="W58" s="145"/>
      <c r="X58" s="145"/>
      <c r="Y58" s="145"/>
      <c r="Z58" s="23"/>
      <c r="AA58" s="146" t="str">
        <f>IF(COUNTIF(AA12:AA53,"ÉÉ")=0,"",COUNTIF(AA12:AA53,"ÉÉ"))</f>
        <v/>
      </c>
      <c r="AB58" s="144"/>
      <c r="AC58" s="145"/>
      <c r="AD58" s="145"/>
      <c r="AE58" s="145"/>
      <c r="AF58" s="23"/>
      <c r="AG58" s="146" t="str">
        <f>IF(COUNTIF(AG12:AG53,"ÉÉ")=0,"",COUNTIF(AG12:AG53,"ÉÉ"))</f>
        <v/>
      </c>
      <c r="AH58" s="144"/>
      <c r="AI58" s="145"/>
      <c r="AJ58" s="145"/>
      <c r="AK58" s="145"/>
      <c r="AL58" s="23"/>
      <c r="AM58" s="146" t="str">
        <f>IF(COUNTIF(AM12:AM53,"ÉÉ")=0,"",COUNTIF(AM12:AM53,"ÉÉ"))</f>
        <v/>
      </c>
      <c r="AN58" s="144"/>
      <c r="AO58" s="145"/>
      <c r="AP58" s="145"/>
      <c r="AQ58" s="145"/>
      <c r="AR58" s="23"/>
      <c r="AS58" s="146" t="str">
        <f>IF(COUNTIF(AS12:AS53,"ÉÉ")=0,"",COUNTIF(AS12:AS53,"ÉÉ"))</f>
        <v/>
      </c>
      <c r="AT58" s="144"/>
      <c r="AU58" s="145"/>
      <c r="AV58" s="145"/>
      <c r="AW58" s="145"/>
      <c r="AX58" s="23"/>
      <c r="AY58" s="146" t="str">
        <f>IF(COUNTIF(AY12:AY53,"ÉÉ")=0,"",COUNTIF(AY12:AY53,"ÉÉ"))</f>
        <v/>
      </c>
      <c r="AZ58" s="147"/>
      <c r="BA58" s="145"/>
      <c r="BB58" s="145"/>
      <c r="BC58" s="145"/>
      <c r="BD58" s="23"/>
      <c r="BE58" s="374">
        <f t="shared" si="87"/>
        <v>5</v>
      </c>
    </row>
    <row r="59" spans="1:59" ht="15.75" customHeight="1" x14ac:dyDescent="0.25">
      <c r="A59" s="360"/>
      <c r="B59" s="116"/>
      <c r="C59" s="361" t="s">
        <v>61</v>
      </c>
      <c r="D59" s="151"/>
      <c r="E59" s="152"/>
      <c r="F59" s="152"/>
      <c r="G59" s="152"/>
      <c r="H59" s="153"/>
      <c r="I59" s="146" t="str">
        <f>IF(COUNTIF(I12:I53,"ÉÉ(Z)")=0,"",COUNTIF(I12:I53,"ÉÉ(Z)"))</f>
        <v/>
      </c>
      <c r="J59" s="151"/>
      <c r="K59" s="152"/>
      <c r="L59" s="152"/>
      <c r="M59" s="152"/>
      <c r="N59" s="153"/>
      <c r="O59" s="146" t="str">
        <f>IF(COUNTIF(O12:O53,"ÉÉ(Z)")=0,"",COUNTIF(O12:O53,"ÉÉ(Z)"))</f>
        <v/>
      </c>
      <c r="P59" s="151"/>
      <c r="Q59" s="152"/>
      <c r="R59" s="152"/>
      <c r="S59" s="152"/>
      <c r="T59" s="153"/>
      <c r="U59" s="146" t="str">
        <f>IF(COUNTIF(U12:U53,"ÉÉ(Z)")=0,"",COUNTIF(U12:U53,"ÉÉ(Z)"))</f>
        <v/>
      </c>
      <c r="V59" s="151"/>
      <c r="W59" s="152"/>
      <c r="X59" s="152"/>
      <c r="Y59" s="152"/>
      <c r="Z59" s="153"/>
      <c r="AA59" s="146" t="str">
        <f>IF(COUNTIF(AA12:AA53,"ÉÉ(Z)")=0,"",COUNTIF(AA12:AA53,"ÉÉ(Z)"))</f>
        <v/>
      </c>
      <c r="AB59" s="151"/>
      <c r="AC59" s="152"/>
      <c r="AD59" s="152"/>
      <c r="AE59" s="152"/>
      <c r="AF59" s="153"/>
      <c r="AG59" s="146" t="str">
        <f>IF(COUNTIF(AG12:AG53,"ÉÉ(Z)")=0,"",COUNTIF(AG12:AG53,"ÉÉ(Z)"))</f>
        <v/>
      </c>
      <c r="AH59" s="151"/>
      <c r="AI59" s="152"/>
      <c r="AJ59" s="152"/>
      <c r="AK59" s="152"/>
      <c r="AL59" s="153"/>
      <c r="AM59" s="146" t="str">
        <f>IF(COUNTIF(AM12:AM53,"ÉÉ(Z)")=0,"",COUNTIF(AM12:AM53,"ÉÉ(Z)"))</f>
        <v/>
      </c>
      <c r="AN59" s="151"/>
      <c r="AO59" s="152"/>
      <c r="AP59" s="152"/>
      <c r="AQ59" s="152"/>
      <c r="AR59" s="153"/>
      <c r="AS59" s="146" t="str">
        <f>IF(COUNTIF(AS12:AS53,"ÉÉ(Z)")=0,"",COUNTIF(AS12:AS53,"ÉÉ(Z)"))</f>
        <v/>
      </c>
      <c r="AT59" s="151"/>
      <c r="AU59" s="152"/>
      <c r="AV59" s="152"/>
      <c r="AW59" s="152"/>
      <c r="AX59" s="153"/>
      <c r="AY59" s="146" t="str">
        <f>IF(COUNTIF(AY12:AY53,"ÉÉ(Z)")=0,"",COUNTIF(AY12:AY53,"ÉÉ(Z)"))</f>
        <v/>
      </c>
      <c r="AZ59" s="154"/>
      <c r="BA59" s="152"/>
      <c r="BB59" s="152"/>
      <c r="BC59" s="152"/>
      <c r="BD59" s="153"/>
      <c r="BE59" s="374" t="str">
        <f t="shared" si="87"/>
        <v/>
      </c>
    </row>
    <row r="60" spans="1:59" ht="15.75" customHeight="1" x14ac:dyDescent="0.25">
      <c r="A60" s="360"/>
      <c r="B60" s="116"/>
      <c r="C60" s="361" t="s">
        <v>62</v>
      </c>
      <c r="D60" s="144"/>
      <c r="E60" s="145"/>
      <c r="F60" s="145"/>
      <c r="G60" s="145"/>
      <c r="H60" s="23"/>
      <c r="I60" s="146" t="str">
        <f>IF(COUNTIF(I12:I53,"GYJ")=0,"",COUNTIF(I12:I53,"GYJ"))</f>
        <v/>
      </c>
      <c r="J60" s="144"/>
      <c r="K60" s="145"/>
      <c r="L60" s="145"/>
      <c r="M60" s="145"/>
      <c r="N60" s="23"/>
      <c r="O60" s="146">
        <f>IF(COUNTIF(O12:O53,"GYJ")=0,"",COUNTIF(O12:O53,"GYJ"))</f>
        <v>2</v>
      </c>
      <c r="P60" s="144"/>
      <c r="Q60" s="145"/>
      <c r="R60" s="145"/>
      <c r="S60" s="145"/>
      <c r="T60" s="23"/>
      <c r="U60" s="146" t="str">
        <f>IF(COUNTIF(U12:U53,"GYJ")=0,"",COUNTIF(U12:U53,"GYJ"))</f>
        <v/>
      </c>
      <c r="V60" s="144"/>
      <c r="W60" s="145"/>
      <c r="X60" s="145"/>
      <c r="Y60" s="145"/>
      <c r="Z60" s="23"/>
      <c r="AA60" s="146">
        <f>IF(COUNTIF(AA12:AA53,"GYJ")=0,"",COUNTIF(AA12:AA53,"GYJ"))</f>
        <v>1</v>
      </c>
      <c r="AB60" s="144"/>
      <c r="AC60" s="145"/>
      <c r="AD60" s="145"/>
      <c r="AE60" s="145"/>
      <c r="AF60" s="23"/>
      <c r="AG60" s="146">
        <f>IF(COUNTIF(AG12:AG53,"GYJ")=0,"",COUNTIF(AG12:AG53,"GYJ"))</f>
        <v>2</v>
      </c>
      <c r="AH60" s="144"/>
      <c r="AI60" s="145"/>
      <c r="AJ60" s="145"/>
      <c r="AK60" s="145"/>
      <c r="AL60" s="23"/>
      <c r="AM60" s="146">
        <f>IF(COUNTIF(AM12:AM53,"GYJ")=0,"",COUNTIF(AM12:AM53,"GYJ"))</f>
        <v>1</v>
      </c>
      <c r="AN60" s="144"/>
      <c r="AO60" s="145"/>
      <c r="AP60" s="145"/>
      <c r="AQ60" s="145"/>
      <c r="AR60" s="23"/>
      <c r="AS60" s="146" t="str">
        <f>IF(COUNTIF(AS12:AS53,"GYJ")=0,"",COUNTIF(AS12:AS53,"GYJ"))</f>
        <v/>
      </c>
      <c r="AT60" s="144"/>
      <c r="AU60" s="145"/>
      <c r="AV60" s="145"/>
      <c r="AW60" s="145"/>
      <c r="AX60" s="23"/>
      <c r="AY60" s="146">
        <f>IF(COUNTIF(AY12:AY53,"GYJ")=0,"",COUNTIF(AY12:AY53,"GYJ"))</f>
        <v>2</v>
      </c>
      <c r="AZ60" s="147"/>
      <c r="BA60" s="145"/>
      <c r="BB60" s="145"/>
      <c r="BC60" s="145"/>
      <c r="BD60" s="23"/>
      <c r="BE60" s="374">
        <f t="shared" si="87"/>
        <v>8</v>
      </c>
    </row>
    <row r="61" spans="1:59" ht="15.75" customHeight="1" x14ac:dyDescent="0.25">
      <c r="A61" s="360"/>
      <c r="B61" s="362"/>
      <c r="C61" s="361" t="s">
        <v>63</v>
      </c>
      <c r="D61" s="144"/>
      <c r="E61" s="145"/>
      <c r="F61" s="145"/>
      <c r="G61" s="145"/>
      <c r="H61" s="23"/>
      <c r="I61" s="146" t="str">
        <f>IF(COUNTIF(I12:I53,"GYJ(Z)")=0,"",COUNTIF(I12:I53,"GYJ(Z)"))</f>
        <v/>
      </c>
      <c r="J61" s="144"/>
      <c r="K61" s="145"/>
      <c r="L61" s="145"/>
      <c r="M61" s="145"/>
      <c r="N61" s="23"/>
      <c r="O61" s="146" t="str">
        <f>IF(COUNTIF(O12:O53,"GYJ(Z)")=0,"",COUNTIF(O12:O53,"GYJ(Z)"))</f>
        <v/>
      </c>
      <c r="P61" s="144"/>
      <c r="Q61" s="145"/>
      <c r="R61" s="145"/>
      <c r="S61" s="145"/>
      <c r="T61" s="23"/>
      <c r="U61" s="146" t="str">
        <f>IF(COUNTIF(U12:U53,"GYJ(Z)")=0,"",COUNTIF(U12:U53,"GYJ(Z)"))</f>
        <v/>
      </c>
      <c r="V61" s="144"/>
      <c r="W61" s="145"/>
      <c r="X61" s="145"/>
      <c r="Y61" s="145"/>
      <c r="Z61" s="23"/>
      <c r="AA61" s="146" t="str">
        <f>IF(COUNTIF(AA12:AA53,"GYJ(Z)")=0,"",COUNTIF(AA12:AA53,"GYJ(Z)"))</f>
        <v/>
      </c>
      <c r="AB61" s="144"/>
      <c r="AC61" s="145"/>
      <c r="AD61" s="145"/>
      <c r="AE61" s="145"/>
      <c r="AF61" s="23"/>
      <c r="AG61" s="146" t="str">
        <f>IF(COUNTIF(AG12:AG53,"GYJ(Z)")=0,"",COUNTIF(AG12:AG53,"GYJ(Z)"))</f>
        <v/>
      </c>
      <c r="AH61" s="144"/>
      <c r="AI61" s="145"/>
      <c r="AJ61" s="145"/>
      <c r="AK61" s="145"/>
      <c r="AL61" s="23"/>
      <c r="AM61" s="146" t="str">
        <f>IF(COUNTIF(AM12:AM53,"GYJ(Z)")=0,"",COUNTIF(AM12:AM53,"GYJ(Z)"))</f>
        <v/>
      </c>
      <c r="AN61" s="144"/>
      <c r="AO61" s="145"/>
      <c r="AP61" s="145"/>
      <c r="AQ61" s="145"/>
      <c r="AR61" s="23"/>
      <c r="AS61" s="146" t="str">
        <f>IF(COUNTIF(AS12:AS53,"GYJ(Z)")=0,"",COUNTIF(AS12:AS53,"GYJ(Z)"))</f>
        <v/>
      </c>
      <c r="AT61" s="144"/>
      <c r="AU61" s="145"/>
      <c r="AV61" s="145"/>
      <c r="AW61" s="145"/>
      <c r="AX61" s="23"/>
      <c r="AY61" s="146" t="str">
        <f>IF(COUNTIF(AY12:AY53,"GYJ(Z)")=0,"",COUNTIF(AY12:AY53,"GYJ(Z)"))</f>
        <v/>
      </c>
      <c r="AZ61" s="147"/>
      <c r="BA61" s="145"/>
      <c r="BB61" s="145"/>
      <c r="BC61" s="145"/>
      <c r="BD61" s="23"/>
      <c r="BE61" s="374" t="str">
        <f t="shared" si="87"/>
        <v/>
      </c>
    </row>
    <row r="62" spans="1:59" ht="15.75" customHeight="1" x14ac:dyDescent="0.25">
      <c r="A62" s="360"/>
      <c r="B62" s="116"/>
      <c r="C62" s="143" t="s">
        <v>35</v>
      </c>
      <c r="D62" s="144"/>
      <c r="E62" s="145"/>
      <c r="F62" s="145"/>
      <c r="G62" s="145"/>
      <c r="H62" s="23"/>
      <c r="I62" s="146" t="str">
        <f>IF(COUNTIF(I12:I53,"K")=0,"",COUNTIF(I12:I53,"K"))</f>
        <v/>
      </c>
      <c r="J62" s="144"/>
      <c r="K62" s="145"/>
      <c r="L62" s="145"/>
      <c r="M62" s="145"/>
      <c r="N62" s="23"/>
      <c r="O62" s="146" t="str">
        <f>IF(COUNTIF(O12:O53,"K")=0,"",COUNTIF(O12:O53,"K"))</f>
        <v/>
      </c>
      <c r="P62" s="144"/>
      <c r="Q62" s="145"/>
      <c r="R62" s="145"/>
      <c r="S62" s="145"/>
      <c r="T62" s="23"/>
      <c r="U62" s="146" t="str">
        <f>IF(COUNTIF(U12:U53,"K")=0,"",COUNTIF(U12:U53,"K"))</f>
        <v/>
      </c>
      <c r="V62" s="144"/>
      <c r="W62" s="145"/>
      <c r="X62" s="145"/>
      <c r="Y62" s="145"/>
      <c r="Z62" s="23"/>
      <c r="AA62" s="146">
        <f>IF(COUNTIF(AA12:AA53,"K")=0,"",COUNTIF(AA12:AA53,"K"))</f>
        <v>1</v>
      </c>
      <c r="AB62" s="144"/>
      <c r="AC62" s="145"/>
      <c r="AD62" s="145"/>
      <c r="AE62" s="145"/>
      <c r="AF62" s="23"/>
      <c r="AG62" s="146" t="str">
        <f>IF(COUNTIF(AG12:AG53,"K")=0,"",COUNTIF(AG12:AG53,"K"))</f>
        <v/>
      </c>
      <c r="AH62" s="144"/>
      <c r="AI62" s="145"/>
      <c r="AJ62" s="145"/>
      <c r="AK62" s="145"/>
      <c r="AL62" s="23"/>
      <c r="AM62" s="146">
        <v>1</v>
      </c>
      <c r="AN62" s="144"/>
      <c r="AO62" s="145"/>
      <c r="AP62" s="145"/>
      <c r="AQ62" s="145"/>
      <c r="AR62" s="23"/>
      <c r="AS62" s="146">
        <f>IF(COUNTIF(AS12:AS53,"K")=0,"",COUNTIF(AS12:AS53,"K"))</f>
        <v>1</v>
      </c>
      <c r="AT62" s="144"/>
      <c r="AU62" s="145"/>
      <c r="AV62" s="145"/>
      <c r="AW62" s="145"/>
      <c r="AX62" s="23"/>
      <c r="AY62" s="146" t="str">
        <f>IF(COUNTIF(AY12:AY53,"K")=0,"",COUNTIF(AY12:AY53,"K"))</f>
        <v/>
      </c>
      <c r="AZ62" s="147"/>
      <c r="BA62" s="145"/>
      <c r="BB62" s="145"/>
      <c r="BC62" s="145"/>
      <c r="BD62" s="23"/>
      <c r="BE62" s="374">
        <f t="shared" si="87"/>
        <v>3</v>
      </c>
    </row>
    <row r="63" spans="1:59" ht="15.75" customHeight="1" x14ac:dyDescent="0.25">
      <c r="A63" s="360"/>
      <c r="B63" s="116"/>
      <c r="C63" s="143" t="s">
        <v>36</v>
      </c>
      <c r="D63" s="144"/>
      <c r="E63" s="145"/>
      <c r="F63" s="145"/>
      <c r="G63" s="145"/>
      <c r="H63" s="23"/>
      <c r="I63" s="146" t="str">
        <f>IF(COUNTIF(I12:I53,"K(Z)")=0,"",COUNTIF(I12:I53,"K(Z)"))</f>
        <v/>
      </c>
      <c r="J63" s="144"/>
      <c r="K63" s="145"/>
      <c r="L63" s="145"/>
      <c r="M63" s="145"/>
      <c r="N63" s="23"/>
      <c r="O63" s="146" t="str">
        <f>IF(COUNTIF(O12:O53,"K(Z)")=0,"",COUNTIF(O12:O53,"K(Z)"))</f>
        <v/>
      </c>
      <c r="P63" s="144"/>
      <c r="Q63" s="145"/>
      <c r="R63" s="145"/>
      <c r="S63" s="145"/>
      <c r="T63" s="23"/>
      <c r="U63" s="146">
        <f>IF(COUNTIF(U12:U53,"K(Z)")=0,"",COUNTIF(U12:U53,"K(Z)"))</f>
        <v>2</v>
      </c>
      <c r="V63" s="144"/>
      <c r="W63" s="145"/>
      <c r="X63" s="145"/>
      <c r="Y63" s="145"/>
      <c r="Z63" s="23"/>
      <c r="AA63" s="146">
        <v>1</v>
      </c>
      <c r="AB63" s="144"/>
      <c r="AC63" s="145"/>
      <c r="AD63" s="145"/>
      <c r="AE63" s="145"/>
      <c r="AF63" s="23"/>
      <c r="AG63" s="146" t="str">
        <f>IF(COUNTIF(AG12:AG53,"K(Z)")=0,"",COUNTIF(AG12:AG53,"K(Z)"))</f>
        <v/>
      </c>
      <c r="AH63" s="144"/>
      <c r="AI63" s="145"/>
      <c r="AJ63" s="145"/>
      <c r="AK63" s="145"/>
      <c r="AL63" s="23"/>
      <c r="AM63" s="146">
        <f>IF(COUNTIF(AM12:AM53,"K(Z)")=0,"",COUNTIF(AM12:AM53,"K(Z)"))</f>
        <v>2</v>
      </c>
      <c r="AN63" s="144"/>
      <c r="AO63" s="145"/>
      <c r="AP63" s="145"/>
      <c r="AQ63" s="145"/>
      <c r="AR63" s="23"/>
      <c r="AS63" s="146">
        <f>IF(COUNTIF(AS12:AS53,"K(Z)")=0,"",COUNTIF(AS12:AS53,"K(Z)"))</f>
        <v>2</v>
      </c>
      <c r="AT63" s="144"/>
      <c r="AU63" s="145"/>
      <c r="AV63" s="145"/>
      <c r="AW63" s="145"/>
      <c r="AX63" s="23"/>
      <c r="AY63" s="146">
        <f>IF(COUNTIF(AY12:AY53,"K(Z)")=0,"",COUNTIF(AY12:AY53,"K(Z)"))</f>
        <v>4</v>
      </c>
      <c r="AZ63" s="147"/>
      <c r="BA63" s="145"/>
      <c r="BB63" s="145"/>
      <c r="BC63" s="145"/>
      <c r="BD63" s="23"/>
      <c r="BE63" s="374">
        <f t="shared" si="87"/>
        <v>11</v>
      </c>
    </row>
    <row r="64" spans="1:59" ht="15.75" customHeight="1" x14ac:dyDescent="0.25">
      <c r="A64" s="360"/>
      <c r="B64" s="116"/>
      <c r="C64" s="361" t="s">
        <v>25</v>
      </c>
      <c r="D64" s="144"/>
      <c r="E64" s="145"/>
      <c r="F64" s="145"/>
      <c r="G64" s="145"/>
      <c r="H64" s="23"/>
      <c r="I64" s="146" t="str">
        <f>IF(COUNTIF(I12:I53,"AV")=0,"",COUNTIF(I12:I53,"AV"))</f>
        <v/>
      </c>
      <c r="J64" s="144"/>
      <c r="K64" s="145"/>
      <c r="L64" s="145"/>
      <c r="M64" s="145"/>
      <c r="N64" s="23"/>
      <c r="O64" s="146" t="str">
        <f>IF(COUNTIF(O12:O53,"AV")=0,"",COUNTIF(O12:O53,"AV"))</f>
        <v/>
      </c>
      <c r="P64" s="144"/>
      <c r="Q64" s="145"/>
      <c r="R64" s="145"/>
      <c r="S64" s="145"/>
      <c r="T64" s="23"/>
      <c r="U64" s="146" t="str">
        <f>IF(COUNTIF(U12:U53,"AV")=0,"",COUNTIF(U12:U53,"AV"))</f>
        <v/>
      </c>
      <c r="V64" s="144"/>
      <c r="W64" s="145"/>
      <c r="X64" s="145"/>
      <c r="Y64" s="145"/>
      <c r="Z64" s="23"/>
      <c r="AA64" s="146" t="str">
        <f>IF(COUNTIF(AA12:AA53,"AV")=0,"",COUNTIF(AA12:AA53,"AV"))</f>
        <v/>
      </c>
      <c r="AB64" s="144"/>
      <c r="AC64" s="145"/>
      <c r="AD64" s="145"/>
      <c r="AE64" s="145"/>
      <c r="AF64" s="23"/>
      <c r="AG64" s="146" t="str">
        <f>IF(COUNTIF(AG12:AG53,"AV")=0,"",COUNTIF(AG12:AG53,"AV"))</f>
        <v/>
      </c>
      <c r="AH64" s="144"/>
      <c r="AI64" s="145"/>
      <c r="AJ64" s="145"/>
      <c r="AK64" s="145"/>
      <c r="AL64" s="23"/>
      <c r="AM64" s="146" t="str">
        <f>IF(COUNTIF(AM12:AM53,"AV")=0,"",COUNTIF(AM12:AM53,"AV"))</f>
        <v/>
      </c>
      <c r="AN64" s="144"/>
      <c r="AO64" s="145"/>
      <c r="AP64" s="145"/>
      <c r="AQ64" s="145"/>
      <c r="AR64" s="23"/>
      <c r="AS64" s="146" t="str">
        <f>IF(COUNTIF(AS12:AS53,"AV")=0,"",COUNTIF(AS12:AS53,"AV"))</f>
        <v/>
      </c>
      <c r="AT64" s="144"/>
      <c r="AU64" s="145"/>
      <c r="AV64" s="145"/>
      <c r="AW64" s="145"/>
      <c r="AX64" s="23"/>
      <c r="AY64" s="146" t="str">
        <f>IF(COUNTIF(AY12:AY53,"AV")=0,"",COUNTIF(AY12:AY53,"AV"))</f>
        <v/>
      </c>
      <c r="AZ64" s="147"/>
      <c r="BA64" s="145"/>
      <c r="BB64" s="145"/>
      <c r="BC64" s="145"/>
      <c r="BD64" s="23"/>
      <c r="BE64" s="374" t="str">
        <f t="shared" si="87"/>
        <v/>
      </c>
    </row>
    <row r="65" spans="1:57" ht="15.75" customHeight="1" x14ac:dyDescent="0.25">
      <c r="A65" s="360"/>
      <c r="B65" s="116"/>
      <c r="C65" s="361" t="s">
        <v>64</v>
      </c>
      <c r="D65" s="144"/>
      <c r="E65" s="145"/>
      <c r="F65" s="145"/>
      <c r="G65" s="145"/>
      <c r="H65" s="23"/>
      <c r="I65" s="146" t="str">
        <f>IF(COUNTIF(I12:I53,"KV")=0,"",COUNTIF(I12:I53,"KV"))</f>
        <v/>
      </c>
      <c r="J65" s="144"/>
      <c r="K65" s="145"/>
      <c r="L65" s="145"/>
      <c r="M65" s="145"/>
      <c r="N65" s="23"/>
      <c r="O65" s="146" t="str">
        <f>IF(COUNTIF(O12:O53,"KV")=0,"",COUNTIF(O12:O53,"KV"))</f>
        <v/>
      </c>
      <c r="P65" s="144"/>
      <c r="Q65" s="145"/>
      <c r="R65" s="145"/>
      <c r="S65" s="145"/>
      <c r="T65" s="23"/>
      <c r="U65" s="146" t="str">
        <f>IF(COUNTIF(U12:U53,"KV")=0,"",COUNTIF(U12:U53,"KV"))</f>
        <v/>
      </c>
      <c r="V65" s="144"/>
      <c r="W65" s="145"/>
      <c r="X65" s="145"/>
      <c r="Y65" s="145"/>
      <c r="Z65" s="23"/>
      <c r="AA65" s="146" t="str">
        <f>IF(COUNTIF(AA12:AA53,"KV")=0,"",COUNTIF(AA12:AA53,"KV"))</f>
        <v/>
      </c>
      <c r="AB65" s="144"/>
      <c r="AC65" s="145"/>
      <c r="AD65" s="145"/>
      <c r="AE65" s="145"/>
      <c r="AF65" s="23"/>
      <c r="AG65" s="146" t="str">
        <f>IF(COUNTIF(AG12:AG53,"KV")=0,"",COUNTIF(AG12:AG53,"KV"))</f>
        <v/>
      </c>
      <c r="AH65" s="144"/>
      <c r="AI65" s="145"/>
      <c r="AJ65" s="145"/>
      <c r="AK65" s="145"/>
      <c r="AL65" s="23"/>
      <c r="AM65" s="146" t="str">
        <f>IF(COUNTIF(AM12:AM53,"KV")=0,"",COUNTIF(AM12:AM53,"KV"))</f>
        <v/>
      </c>
      <c r="AN65" s="144"/>
      <c r="AO65" s="145"/>
      <c r="AP65" s="145"/>
      <c r="AQ65" s="145"/>
      <c r="AR65" s="23"/>
      <c r="AS65" s="146" t="str">
        <f>IF(COUNTIF(AS12:AS53,"KV")=0,"",COUNTIF(AS12:AS53,"KV"))</f>
        <v/>
      </c>
      <c r="AT65" s="144"/>
      <c r="AU65" s="145"/>
      <c r="AV65" s="145"/>
      <c r="AW65" s="145"/>
      <c r="AX65" s="23"/>
      <c r="AY65" s="146" t="str">
        <f>IF(COUNTIF(AY12:AY53,"KV")=0,"",COUNTIF(AY12:AY53,"KV"))</f>
        <v/>
      </c>
      <c r="AZ65" s="147"/>
      <c r="BA65" s="145"/>
      <c r="BB65" s="145"/>
      <c r="BC65" s="145"/>
      <c r="BD65" s="23"/>
      <c r="BE65" s="374" t="str">
        <f t="shared" si="87"/>
        <v/>
      </c>
    </row>
    <row r="66" spans="1:57" ht="15.75" customHeight="1" x14ac:dyDescent="0.25">
      <c r="A66" s="360"/>
      <c r="B66" s="116"/>
      <c r="C66" s="361" t="s">
        <v>65</v>
      </c>
      <c r="D66" s="158"/>
      <c r="E66" s="159"/>
      <c r="F66" s="159"/>
      <c r="G66" s="159"/>
      <c r="H66" s="160"/>
      <c r="I66" s="146" t="str">
        <f>IF(COUNTIF(I12:I53,"SZG")=0,"",COUNTIF(I12:I53,"SZG"))</f>
        <v/>
      </c>
      <c r="J66" s="158"/>
      <c r="K66" s="159"/>
      <c r="L66" s="159"/>
      <c r="M66" s="159"/>
      <c r="N66" s="160"/>
      <c r="O66" s="146" t="str">
        <f>IF(COUNTIF(O12:O53,"SZG")=0,"",COUNTIF(O12:O53,"SZG"))</f>
        <v/>
      </c>
      <c r="P66" s="158"/>
      <c r="Q66" s="159"/>
      <c r="R66" s="159"/>
      <c r="S66" s="159"/>
      <c r="T66" s="160"/>
      <c r="U66" s="146" t="str">
        <f>IF(COUNTIF(U12:U53,"SZG")=0,"",COUNTIF(U12:U53,"SZG"))</f>
        <v/>
      </c>
      <c r="V66" s="158"/>
      <c r="W66" s="159"/>
      <c r="X66" s="159"/>
      <c r="Y66" s="159"/>
      <c r="Z66" s="160"/>
      <c r="AA66" s="146" t="str">
        <f>IF(COUNTIF(AA12:AA53,"SZG")=0,"",COUNTIF(AA12:AA53,"SZG"))</f>
        <v/>
      </c>
      <c r="AB66" s="158"/>
      <c r="AC66" s="159"/>
      <c r="AD66" s="159"/>
      <c r="AE66" s="159"/>
      <c r="AF66" s="160"/>
      <c r="AG66" s="146" t="str">
        <f>IF(COUNTIF(AG12:AG53,"SZG")=0,"",COUNTIF(AG12:AG53,"SZG"))</f>
        <v/>
      </c>
      <c r="AH66" s="158"/>
      <c r="AI66" s="159"/>
      <c r="AJ66" s="159"/>
      <c r="AK66" s="159"/>
      <c r="AL66" s="160"/>
      <c r="AM66" s="146" t="str">
        <f>IF(COUNTIF(AM12:AM53,"SZG")=0,"",COUNTIF(AM12:AM53,"SZG"))</f>
        <v/>
      </c>
      <c r="AN66" s="158"/>
      <c r="AO66" s="159"/>
      <c r="AP66" s="159"/>
      <c r="AQ66" s="159"/>
      <c r="AR66" s="160"/>
      <c r="AS66" s="146" t="str">
        <f>IF(COUNTIF(AS12:AS53,"SZG")=0,"",COUNTIF(AS12:AS53,"SZG"))</f>
        <v/>
      </c>
      <c r="AT66" s="158"/>
      <c r="AU66" s="159"/>
      <c r="AV66" s="159"/>
      <c r="AW66" s="159"/>
      <c r="AX66" s="160"/>
      <c r="AY66" s="146" t="str">
        <f>IF(COUNTIF(AY12:AY53,"SZG")=0,"",COUNTIF(AY12:AY53,"SZG"))</f>
        <v/>
      </c>
      <c r="AZ66" s="147"/>
      <c r="BA66" s="145"/>
      <c r="BB66" s="145"/>
      <c r="BC66" s="145"/>
      <c r="BD66" s="23"/>
      <c r="BE66" s="374" t="str">
        <f t="shared" si="87"/>
        <v/>
      </c>
    </row>
    <row r="67" spans="1:57" ht="15.75" customHeight="1" x14ac:dyDescent="0.25">
      <c r="A67" s="360"/>
      <c r="B67" s="116"/>
      <c r="C67" s="361" t="s">
        <v>66</v>
      </c>
      <c r="D67" s="158"/>
      <c r="E67" s="159"/>
      <c r="F67" s="159"/>
      <c r="G67" s="159"/>
      <c r="H67" s="160"/>
      <c r="I67" s="146" t="str">
        <f>IF(COUNTIF(I12:I53,"ZV")=0,"",COUNTIF(I12:I53,"ZV"))</f>
        <v/>
      </c>
      <c r="J67" s="158"/>
      <c r="K67" s="159"/>
      <c r="L67" s="159"/>
      <c r="M67" s="159"/>
      <c r="N67" s="160"/>
      <c r="O67" s="146" t="str">
        <f>IF(COUNTIF(O12:O53,"ZV")=0,"",COUNTIF(O12:O53,"ZV"))</f>
        <v/>
      </c>
      <c r="P67" s="158"/>
      <c r="Q67" s="159"/>
      <c r="R67" s="159"/>
      <c r="S67" s="159"/>
      <c r="T67" s="160"/>
      <c r="U67" s="146" t="str">
        <f>IF(COUNTIF(U12:U53,"ZV")=0,"",COUNTIF(U12:U53,"ZV"))</f>
        <v/>
      </c>
      <c r="V67" s="158"/>
      <c r="W67" s="159"/>
      <c r="X67" s="159"/>
      <c r="Y67" s="159"/>
      <c r="Z67" s="160"/>
      <c r="AA67" s="146" t="str">
        <f>IF(COUNTIF(AA12:AA53,"ZV")=0,"",COUNTIF(AA12:AA53,"ZV"))</f>
        <v/>
      </c>
      <c r="AB67" s="158"/>
      <c r="AC67" s="159"/>
      <c r="AD67" s="159"/>
      <c r="AE67" s="159"/>
      <c r="AF67" s="160"/>
      <c r="AG67" s="146" t="str">
        <f>IF(COUNTIF(AG12:AG53,"ZV")=0,"",COUNTIF(AG12:AG53,"ZV"))</f>
        <v/>
      </c>
      <c r="AH67" s="158"/>
      <c r="AI67" s="159"/>
      <c r="AJ67" s="159"/>
      <c r="AK67" s="159"/>
      <c r="AL67" s="160"/>
      <c r="AM67" s="146" t="str">
        <f>IF(COUNTIF(AM12:AM53,"ZV")=0,"",COUNTIF(AM12:AM53,"ZV"))</f>
        <v/>
      </c>
      <c r="AN67" s="158"/>
      <c r="AO67" s="159"/>
      <c r="AP67" s="159"/>
      <c r="AQ67" s="159"/>
      <c r="AR67" s="160"/>
      <c r="AS67" s="146" t="str">
        <f>IF(COUNTIF(AS12:AS53,"ZV")=0,"",COUNTIF(AS12:AS53,"ZV"))</f>
        <v/>
      </c>
      <c r="AT67" s="158"/>
      <c r="AU67" s="159"/>
      <c r="AV67" s="159"/>
      <c r="AW67" s="159"/>
      <c r="AX67" s="160"/>
      <c r="AY67" s="146">
        <f>IF(COUNTIF(AY12:AY53,"ZV")=0,"",COUNTIF(AY12:AY53,"ZV"))</f>
        <v>4</v>
      </c>
      <c r="AZ67" s="147"/>
      <c r="BA67" s="145"/>
      <c r="BB67" s="145"/>
      <c r="BC67" s="145"/>
      <c r="BD67" s="23"/>
      <c r="BE67" s="374">
        <f t="shared" si="87"/>
        <v>4</v>
      </c>
    </row>
    <row r="68" spans="1:57" ht="15.75" customHeight="1" thickBot="1" x14ac:dyDescent="0.3">
      <c r="A68" s="366"/>
      <c r="B68" s="367"/>
      <c r="C68" s="368" t="s">
        <v>26</v>
      </c>
      <c r="D68" s="369"/>
      <c r="E68" s="364"/>
      <c r="F68" s="364"/>
      <c r="G68" s="364"/>
      <c r="H68" s="365"/>
      <c r="I68" s="370">
        <f>IF(SUM(I56:I67)=0,"",SUM(I56:I67))</f>
        <v>2</v>
      </c>
      <c r="J68" s="369"/>
      <c r="K68" s="364"/>
      <c r="L68" s="364"/>
      <c r="M68" s="364"/>
      <c r="N68" s="365"/>
      <c r="O68" s="370">
        <f>IF(SUM(O56:O67)=0,"",SUM(O56:O67))</f>
        <v>6</v>
      </c>
      <c r="P68" s="369"/>
      <c r="Q68" s="364"/>
      <c r="R68" s="364"/>
      <c r="S68" s="364"/>
      <c r="T68" s="365"/>
      <c r="U68" s="370">
        <f>IF(SUM(U56:U67)=0,"",SUM(U56:U67))</f>
        <v>3</v>
      </c>
      <c r="V68" s="369"/>
      <c r="W68" s="364"/>
      <c r="X68" s="364"/>
      <c r="Y68" s="364"/>
      <c r="Z68" s="365"/>
      <c r="AA68" s="370">
        <f>IF(SUM(AA56:AA67)=0,"",SUM(AA56:AA67))</f>
        <v>4</v>
      </c>
      <c r="AB68" s="369"/>
      <c r="AC68" s="364"/>
      <c r="AD68" s="364"/>
      <c r="AE68" s="364"/>
      <c r="AF68" s="365"/>
      <c r="AG68" s="370">
        <f>IF(SUM(AG56:AG67)=0,"",SUM(AG56:AG67))</f>
        <v>3</v>
      </c>
      <c r="AH68" s="369"/>
      <c r="AI68" s="364"/>
      <c r="AJ68" s="364"/>
      <c r="AK68" s="364"/>
      <c r="AL68" s="365"/>
      <c r="AM68" s="370">
        <f>IF(SUM(AM56:AM67)=0,"",SUM(AM56:AM67))</f>
        <v>5</v>
      </c>
      <c r="AN68" s="369"/>
      <c r="AO68" s="364"/>
      <c r="AP68" s="364"/>
      <c r="AQ68" s="364"/>
      <c r="AR68" s="365"/>
      <c r="AS68" s="370">
        <f>IF(SUM(AS56:AS67)=0,"",SUM(AS56:AS67))</f>
        <v>3</v>
      </c>
      <c r="AT68" s="369"/>
      <c r="AU68" s="364"/>
      <c r="AV68" s="364"/>
      <c r="AW68" s="364"/>
      <c r="AX68" s="365"/>
      <c r="AY68" s="370">
        <f>IF(SUM(AY56:AY67)=0,"",SUM(AY56:AY67))</f>
        <v>12</v>
      </c>
      <c r="AZ68" s="363"/>
      <c r="BA68" s="364"/>
      <c r="BB68" s="364"/>
      <c r="BC68" s="364"/>
      <c r="BD68" s="365"/>
      <c r="BE68" s="374">
        <f t="shared" si="87"/>
        <v>38</v>
      </c>
    </row>
    <row r="69" spans="1:57" ht="15.75" customHeight="1" thickTop="1" x14ac:dyDescent="0.2">
      <c r="B69" s="372"/>
      <c r="C69" s="372"/>
    </row>
    <row r="70" spans="1:57" ht="15.75" customHeight="1" x14ac:dyDescent="0.2">
      <c r="B70" s="372"/>
      <c r="C70" s="372"/>
      <c r="E70" s="373"/>
      <c r="K70" s="373"/>
      <c r="Q70" s="410"/>
    </row>
    <row r="71" spans="1:57" ht="15.75" customHeight="1" x14ac:dyDescent="0.2">
      <c r="B71" s="372"/>
      <c r="C71" s="372"/>
    </row>
    <row r="72" spans="1:57" ht="15.75" customHeight="1" x14ac:dyDescent="0.2">
      <c r="B72" s="372"/>
      <c r="C72" s="372"/>
    </row>
    <row r="73" spans="1:57" ht="15.75" customHeight="1" x14ac:dyDescent="0.2">
      <c r="B73" s="372"/>
      <c r="C73" s="372"/>
    </row>
    <row r="74" spans="1:57" ht="15.75" customHeight="1" x14ac:dyDescent="0.2">
      <c r="B74" s="372"/>
      <c r="C74" s="372"/>
    </row>
    <row r="75" spans="1:57" ht="15.75" customHeight="1" x14ac:dyDescent="0.2">
      <c r="B75" s="372"/>
      <c r="C75" s="372"/>
    </row>
    <row r="76" spans="1:57" ht="15.75" customHeight="1" x14ac:dyDescent="0.2">
      <c r="B76" s="372"/>
      <c r="C76" s="372"/>
    </row>
    <row r="77" spans="1:57" ht="15.75" customHeight="1" x14ac:dyDescent="0.2">
      <c r="B77" s="372"/>
      <c r="C77" s="372"/>
    </row>
    <row r="78" spans="1:57" ht="15.75" customHeight="1" x14ac:dyDescent="0.2">
      <c r="B78" s="372"/>
      <c r="C78" s="372"/>
    </row>
    <row r="79" spans="1:57" ht="15.75" customHeight="1" x14ac:dyDescent="0.2">
      <c r="B79" s="372"/>
      <c r="C79" s="372"/>
    </row>
    <row r="80" spans="1:57" ht="15.75" customHeight="1" x14ac:dyDescent="0.2">
      <c r="B80" s="372"/>
      <c r="C80" s="372"/>
    </row>
    <row r="81" spans="2:3" ht="15.75" customHeight="1" x14ac:dyDescent="0.2">
      <c r="B81" s="372"/>
      <c r="C81" s="372"/>
    </row>
    <row r="82" spans="2:3" ht="15.75" customHeight="1" x14ac:dyDescent="0.2">
      <c r="B82" s="372"/>
      <c r="C82" s="372"/>
    </row>
    <row r="83" spans="2:3" ht="15.75" customHeight="1" x14ac:dyDescent="0.2">
      <c r="B83" s="372"/>
      <c r="C83" s="372"/>
    </row>
    <row r="84" spans="2:3" ht="15.75" customHeight="1" x14ac:dyDescent="0.2">
      <c r="B84" s="372"/>
      <c r="C84" s="372"/>
    </row>
    <row r="85" spans="2:3" ht="15.75" customHeight="1" x14ac:dyDescent="0.2">
      <c r="B85" s="372"/>
      <c r="C85" s="372"/>
    </row>
    <row r="86" spans="2:3" ht="15.75" customHeight="1" x14ac:dyDescent="0.2">
      <c r="B86" s="372"/>
      <c r="C86" s="372"/>
    </row>
    <row r="87" spans="2:3" ht="15.75" customHeight="1" x14ac:dyDescent="0.2">
      <c r="B87" s="372"/>
      <c r="C87" s="372"/>
    </row>
    <row r="88" spans="2:3" ht="15.75" customHeight="1" x14ac:dyDescent="0.2">
      <c r="B88" s="372"/>
      <c r="C88" s="372"/>
    </row>
    <row r="89" spans="2:3" ht="15.75" customHeight="1" x14ac:dyDescent="0.2">
      <c r="B89" s="372"/>
      <c r="C89" s="372"/>
    </row>
    <row r="90" spans="2:3" ht="15.75" customHeight="1" x14ac:dyDescent="0.2">
      <c r="B90" s="372"/>
      <c r="C90" s="372"/>
    </row>
    <row r="91" spans="2:3" ht="15.75" customHeight="1" x14ac:dyDescent="0.2">
      <c r="B91" s="372"/>
      <c r="C91" s="372"/>
    </row>
    <row r="92" spans="2:3" ht="15.75" customHeight="1" x14ac:dyDescent="0.2">
      <c r="B92" s="372"/>
      <c r="C92" s="372"/>
    </row>
    <row r="93" spans="2:3" ht="15.75" customHeight="1" x14ac:dyDescent="0.2">
      <c r="B93" s="372"/>
      <c r="C93" s="372"/>
    </row>
    <row r="94" spans="2:3" ht="15.75" customHeight="1" x14ac:dyDescent="0.2">
      <c r="B94" s="372"/>
      <c r="C94" s="372"/>
    </row>
    <row r="95" spans="2:3" ht="15.75" customHeight="1" x14ac:dyDescent="0.2">
      <c r="B95" s="372"/>
      <c r="C95" s="372"/>
    </row>
    <row r="96" spans="2:3" ht="15.75" customHeight="1" x14ac:dyDescent="0.2">
      <c r="B96" s="372"/>
      <c r="C96" s="372"/>
    </row>
    <row r="97" spans="2:3" ht="15.75" customHeight="1" x14ac:dyDescent="0.2">
      <c r="B97" s="372"/>
      <c r="C97" s="372"/>
    </row>
    <row r="98" spans="2:3" ht="15.75" customHeight="1" x14ac:dyDescent="0.2">
      <c r="B98" s="372"/>
      <c r="C98" s="372"/>
    </row>
    <row r="99" spans="2:3" ht="15.75" customHeight="1" x14ac:dyDescent="0.2">
      <c r="B99" s="372"/>
      <c r="C99" s="372"/>
    </row>
    <row r="100" spans="2:3" ht="15.75" customHeight="1" x14ac:dyDescent="0.2">
      <c r="B100" s="372"/>
      <c r="C100" s="372"/>
    </row>
    <row r="101" spans="2:3" ht="15.75" customHeight="1" x14ac:dyDescent="0.2">
      <c r="B101" s="372"/>
      <c r="C101" s="372"/>
    </row>
    <row r="102" spans="2:3" ht="15.75" customHeight="1" x14ac:dyDescent="0.2">
      <c r="B102" s="372"/>
      <c r="C102" s="372"/>
    </row>
    <row r="103" spans="2:3" ht="15.75" customHeight="1" x14ac:dyDescent="0.2">
      <c r="B103" s="372"/>
      <c r="C103" s="372"/>
    </row>
    <row r="104" spans="2:3" ht="15.75" customHeight="1" x14ac:dyDescent="0.2">
      <c r="B104" s="372"/>
      <c r="C104" s="372"/>
    </row>
    <row r="105" spans="2:3" ht="15.75" customHeight="1" x14ac:dyDescent="0.2">
      <c r="B105" s="372"/>
      <c r="C105" s="372"/>
    </row>
    <row r="106" spans="2:3" ht="15.75" customHeight="1" x14ac:dyDescent="0.2">
      <c r="B106" s="372"/>
      <c r="C106" s="372"/>
    </row>
    <row r="107" spans="2:3" ht="15.75" customHeight="1" x14ac:dyDescent="0.2">
      <c r="B107" s="372"/>
      <c r="C107" s="372"/>
    </row>
    <row r="108" spans="2:3" ht="15.75" customHeight="1" x14ac:dyDescent="0.2">
      <c r="B108" s="372"/>
      <c r="C108" s="372"/>
    </row>
    <row r="109" spans="2:3" ht="15.75" customHeight="1" x14ac:dyDescent="0.2">
      <c r="B109" s="372"/>
      <c r="C109" s="372"/>
    </row>
    <row r="110" spans="2:3" ht="15.75" customHeight="1" x14ac:dyDescent="0.2">
      <c r="B110" s="372"/>
      <c r="C110" s="372"/>
    </row>
    <row r="111" spans="2:3" ht="15.75" customHeight="1" x14ac:dyDescent="0.2">
      <c r="B111" s="372"/>
      <c r="C111" s="372"/>
    </row>
    <row r="112" spans="2:3" ht="15.75" customHeight="1" x14ac:dyDescent="0.2">
      <c r="B112" s="372"/>
      <c r="C112" s="372"/>
    </row>
    <row r="113" spans="2:3" ht="15.75" customHeight="1" x14ac:dyDescent="0.2">
      <c r="B113" s="372"/>
      <c r="C113" s="372"/>
    </row>
    <row r="114" spans="2:3" ht="15.75" customHeight="1" x14ac:dyDescent="0.2">
      <c r="B114" s="372"/>
      <c r="C114" s="372"/>
    </row>
    <row r="115" spans="2:3" ht="15.75" customHeight="1" x14ac:dyDescent="0.2">
      <c r="B115" s="372"/>
      <c r="C115" s="372"/>
    </row>
    <row r="116" spans="2:3" ht="15.75" customHeight="1" x14ac:dyDescent="0.2">
      <c r="B116" s="372"/>
      <c r="C116" s="372"/>
    </row>
    <row r="117" spans="2:3" ht="15.75" customHeight="1" x14ac:dyDescent="0.2">
      <c r="B117" s="372"/>
      <c r="C117" s="372"/>
    </row>
    <row r="118" spans="2:3" ht="15.75" customHeight="1" x14ac:dyDescent="0.2">
      <c r="B118" s="372"/>
      <c r="C118" s="372"/>
    </row>
    <row r="119" spans="2:3" ht="15.75" customHeight="1" x14ac:dyDescent="0.2">
      <c r="B119" s="372"/>
      <c r="C119" s="372"/>
    </row>
    <row r="120" spans="2:3" ht="15.75" customHeight="1" x14ac:dyDescent="0.2">
      <c r="B120" s="372"/>
      <c r="C120" s="372"/>
    </row>
    <row r="121" spans="2:3" ht="15.75" customHeight="1" x14ac:dyDescent="0.2">
      <c r="B121" s="372"/>
      <c r="C121" s="372"/>
    </row>
    <row r="122" spans="2:3" ht="15.75" customHeight="1" x14ac:dyDescent="0.2">
      <c r="B122" s="372"/>
      <c r="C122" s="372"/>
    </row>
    <row r="123" spans="2:3" ht="15.75" customHeight="1" x14ac:dyDescent="0.2">
      <c r="B123" s="372"/>
      <c r="C123" s="372"/>
    </row>
    <row r="124" spans="2:3" ht="15.75" customHeight="1" x14ac:dyDescent="0.2">
      <c r="B124" s="372"/>
      <c r="C124" s="372"/>
    </row>
    <row r="125" spans="2:3" ht="15.75" customHeight="1" x14ac:dyDescent="0.2">
      <c r="B125" s="372"/>
      <c r="C125" s="372"/>
    </row>
    <row r="126" spans="2:3" ht="15.75" customHeight="1" x14ac:dyDescent="0.2">
      <c r="B126" s="372"/>
      <c r="C126" s="372"/>
    </row>
    <row r="127" spans="2:3" ht="15.75" customHeight="1" x14ac:dyDescent="0.2">
      <c r="B127" s="372"/>
      <c r="C127" s="372"/>
    </row>
    <row r="128" spans="2:3" ht="15.75" customHeight="1" x14ac:dyDescent="0.2">
      <c r="B128" s="372"/>
      <c r="C128" s="372"/>
    </row>
    <row r="129" spans="2:3" ht="15.75" customHeight="1" x14ac:dyDescent="0.2">
      <c r="B129" s="372"/>
      <c r="C129" s="372"/>
    </row>
    <row r="130" spans="2:3" ht="15.75" customHeight="1" x14ac:dyDescent="0.2">
      <c r="B130" s="372"/>
      <c r="C130" s="372"/>
    </row>
    <row r="131" spans="2:3" ht="15.75" customHeight="1" x14ac:dyDescent="0.2">
      <c r="B131" s="372"/>
      <c r="C131" s="372"/>
    </row>
    <row r="132" spans="2:3" ht="15.75" customHeight="1" x14ac:dyDescent="0.2">
      <c r="B132" s="372"/>
      <c r="C132" s="372"/>
    </row>
    <row r="133" spans="2:3" ht="15.75" customHeight="1" x14ac:dyDescent="0.2">
      <c r="B133" s="372"/>
      <c r="C133" s="372"/>
    </row>
    <row r="134" spans="2:3" ht="15.75" customHeight="1" x14ac:dyDescent="0.2"/>
    <row r="135" spans="2:3" ht="15.75" customHeight="1" x14ac:dyDescent="0.2"/>
    <row r="136" spans="2:3" ht="15.75" customHeight="1" x14ac:dyDescent="0.2"/>
    <row r="137" spans="2:3" ht="15.75" customHeight="1" x14ac:dyDescent="0.2"/>
    <row r="138" spans="2:3" ht="15.75" customHeight="1" x14ac:dyDescent="0.2"/>
    <row r="139" spans="2:3" ht="15.75" customHeight="1" x14ac:dyDescent="0.2"/>
    <row r="140" spans="2:3" ht="15.75" customHeight="1" x14ac:dyDescent="0.2"/>
    <row r="141" spans="2:3" ht="15.75" customHeight="1" x14ac:dyDescent="0.2"/>
    <row r="142" spans="2:3" ht="15.75" customHeight="1" x14ac:dyDescent="0.2"/>
    <row r="143" spans="2:3" ht="15.75" customHeight="1" x14ac:dyDescent="0.2"/>
    <row r="144" spans="2:3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</sheetData>
  <sheetProtection selectLockedCells="1"/>
  <protectedRanges>
    <protectedRange sqref="C55" name="Tartomány4"/>
    <protectedRange sqref="C67:C68" name="Tartomány4_1"/>
    <protectedRange sqref="C14" name="Tartomány1_2_1_4_1_1_1_1"/>
    <protectedRange sqref="C15" name="Tartomány1_2_1_1_2_1_1"/>
    <protectedRange sqref="C19 C21:C22" name="Tartomány1_2_1_1_1_1_2"/>
    <protectedRange sqref="C29:C30 C36 C33" name="Tartomány1_2_1_1_1_2"/>
    <protectedRange sqref="C32" name="Tartomány1_2_1_1_2_1_1_1"/>
    <protectedRange sqref="C45:C46" name="Tartomány1_2_1_2_1"/>
  </protectedRanges>
  <mergeCells count="64">
    <mergeCell ref="AZ8:BA8"/>
    <mergeCell ref="AP8:AQ8"/>
    <mergeCell ref="D50:AA50"/>
    <mergeCell ref="AB50:AY50"/>
    <mergeCell ref="AZ50:BE50"/>
    <mergeCell ref="AN8:AO8"/>
    <mergeCell ref="AA8:AA9"/>
    <mergeCell ref="AB8:AC8"/>
    <mergeCell ref="AD8:AE8"/>
    <mergeCell ref="AF8:AF9"/>
    <mergeCell ref="AG8:AG9"/>
    <mergeCell ref="A55:AA55"/>
    <mergeCell ref="BB8:BC8"/>
    <mergeCell ref="BD8:BD9"/>
    <mergeCell ref="BE8:BE9"/>
    <mergeCell ref="D43:AA43"/>
    <mergeCell ref="AB43:AY43"/>
    <mergeCell ref="AZ43:BE43"/>
    <mergeCell ref="AS8:AS9"/>
    <mergeCell ref="AT8:AU8"/>
    <mergeCell ref="AV8:AW8"/>
    <mergeCell ref="AX8:AX9"/>
    <mergeCell ref="AY8:AY9"/>
    <mergeCell ref="AH8:AI8"/>
    <mergeCell ref="AJ8:AK8"/>
    <mergeCell ref="AL8:AL9"/>
    <mergeCell ref="AM8:AM9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R8:AR9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  <pageSetUpPr fitToPage="1"/>
  </sheetPr>
  <dimension ref="A1:BG172"/>
  <sheetViews>
    <sheetView tabSelected="1" topLeftCell="S9" zoomScale="95" zoomScaleNormal="95" workbookViewId="0">
      <selection activeCell="A30" sqref="A30:XFD30"/>
    </sheetView>
  </sheetViews>
  <sheetFormatPr defaultColWidth="10.6640625" defaultRowHeight="15" x14ac:dyDescent="0.2"/>
  <cols>
    <col min="1" max="1" width="17.1640625" style="371" customWidth="1"/>
    <col min="2" max="2" width="7.1640625" style="229" customWidth="1"/>
    <col min="3" max="3" width="60.33203125" style="229" customWidth="1"/>
    <col min="4" max="4" width="5.33203125" style="229" customWidth="1"/>
    <col min="5" max="5" width="6.83203125" style="229" customWidth="1"/>
    <col min="6" max="6" width="5.33203125" style="229" customWidth="1"/>
    <col min="7" max="7" width="6.83203125" style="229" customWidth="1"/>
    <col min="8" max="8" width="5.33203125" style="229" customWidth="1"/>
    <col min="9" max="9" width="5.6640625" style="229" bestFit="1" customWidth="1"/>
    <col min="10" max="10" width="5.33203125" style="229" customWidth="1"/>
    <col min="11" max="11" width="6.83203125" style="229" customWidth="1"/>
    <col min="12" max="12" width="5.33203125" style="229" customWidth="1"/>
    <col min="13" max="13" width="6.83203125" style="229" customWidth="1"/>
    <col min="14" max="14" width="5.33203125" style="229" customWidth="1"/>
    <col min="15" max="15" width="5.6640625" style="229" bestFit="1" customWidth="1"/>
    <col min="16" max="16" width="5.33203125" style="229" bestFit="1" customWidth="1"/>
    <col min="17" max="17" width="6.83203125" style="229" customWidth="1"/>
    <col min="18" max="18" width="5.33203125" style="229" bestFit="1" customWidth="1"/>
    <col min="19" max="19" width="6.83203125" style="229" customWidth="1"/>
    <col min="20" max="20" width="5.33203125" style="229" customWidth="1"/>
    <col min="21" max="21" width="5.6640625" style="229" bestFit="1" customWidth="1"/>
    <col min="22" max="22" width="5.33203125" style="229" bestFit="1" customWidth="1"/>
    <col min="23" max="23" width="6.83203125" style="229" customWidth="1"/>
    <col min="24" max="24" width="5.33203125" style="229" bestFit="1" customWidth="1"/>
    <col min="25" max="25" width="6.83203125" style="229" customWidth="1"/>
    <col min="26" max="26" width="5.33203125" style="229" customWidth="1"/>
    <col min="27" max="27" width="7" style="229" customWidth="1"/>
    <col min="28" max="28" width="5.33203125" style="229" customWidth="1"/>
    <col min="29" max="29" width="6.83203125" style="229" customWidth="1"/>
    <col min="30" max="30" width="5.33203125" style="229" customWidth="1"/>
    <col min="31" max="31" width="6.83203125" style="229" customWidth="1"/>
    <col min="32" max="32" width="5.33203125" style="229" customWidth="1"/>
    <col min="33" max="33" width="8.6640625" style="229" customWidth="1"/>
    <col min="34" max="34" width="5.33203125" style="229" customWidth="1"/>
    <col min="35" max="35" width="6.83203125" style="229" customWidth="1"/>
    <col min="36" max="36" width="5.33203125" style="229" customWidth="1"/>
    <col min="37" max="37" width="6.83203125" style="229" customWidth="1"/>
    <col min="38" max="38" width="5.33203125" style="229" customWidth="1"/>
    <col min="39" max="39" width="5.6640625" style="229" bestFit="1" customWidth="1"/>
    <col min="40" max="40" width="5.33203125" style="229" bestFit="1" customWidth="1"/>
    <col min="41" max="41" width="6.83203125" style="229" customWidth="1"/>
    <col min="42" max="42" width="5.33203125" style="229" bestFit="1" customWidth="1"/>
    <col min="43" max="43" width="6.83203125" style="229" customWidth="1"/>
    <col min="44" max="44" width="5.33203125" style="229" customWidth="1"/>
    <col min="45" max="45" width="5.6640625" style="229" bestFit="1" customWidth="1"/>
    <col min="46" max="46" width="5.33203125" style="229" bestFit="1" customWidth="1"/>
    <col min="47" max="47" width="6.83203125" style="229" customWidth="1"/>
    <col min="48" max="48" width="5.33203125" style="229" bestFit="1" customWidth="1"/>
    <col min="49" max="49" width="6.83203125" style="229" customWidth="1"/>
    <col min="50" max="50" width="5.33203125" style="229" customWidth="1"/>
    <col min="51" max="51" width="5.6640625" style="229" bestFit="1" customWidth="1"/>
    <col min="52" max="52" width="6.83203125" style="229" bestFit="1" customWidth="1"/>
    <col min="53" max="53" width="8.1640625" style="229" customWidth="1"/>
    <col min="54" max="54" width="6.83203125" style="229" bestFit="1" customWidth="1"/>
    <col min="55" max="55" width="8.1640625" style="229" bestFit="1" customWidth="1"/>
    <col min="56" max="56" width="6.83203125" style="229" bestFit="1" customWidth="1"/>
    <col min="57" max="57" width="9" style="229" customWidth="1"/>
    <col min="58" max="58" width="36.33203125" style="229" customWidth="1"/>
    <col min="59" max="59" width="39" style="229" customWidth="1"/>
    <col min="60" max="16384" width="10.6640625" style="229"/>
  </cols>
  <sheetData>
    <row r="1" spans="1:59" ht="21.95" customHeight="1" x14ac:dyDescent="0.2">
      <c r="A1" s="855" t="s">
        <v>0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  <c r="L1" s="855"/>
      <c r="M1" s="855"/>
      <c r="N1" s="855"/>
      <c r="O1" s="855"/>
      <c r="P1" s="855"/>
      <c r="Q1" s="855"/>
      <c r="R1" s="855"/>
      <c r="S1" s="855"/>
      <c r="T1" s="855"/>
      <c r="U1" s="855"/>
      <c r="V1" s="855"/>
      <c r="W1" s="855"/>
      <c r="X1" s="855"/>
      <c r="Y1" s="855"/>
      <c r="Z1" s="855"/>
      <c r="AA1" s="855"/>
      <c r="AB1" s="855"/>
      <c r="AC1" s="855"/>
      <c r="AD1" s="855"/>
      <c r="AE1" s="855"/>
      <c r="AF1" s="855"/>
      <c r="AG1" s="855"/>
      <c r="AH1" s="855"/>
      <c r="AI1" s="855"/>
      <c r="AJ1" s="855"/>
      <c r="AK1" s="855"/>
      <c r="AL1" s="855"/>
      <c r="AM1" s="855"/>
      <c r="AN1" s="855"/>
      <c r="AO1" s="855"/>
      <c r="AP1" s="855"/>
      <c r="AQ1" s="855"/>
      <c r="AR1" s="855"/>
      <c r="AS1" s="855"/>
      <c r="AT1" s="855"/>
      <c r="AU1" s="855"/>
      <c r="AV1" s="855"/>
      <c r="AW1" s="855"/>
      <c r="AX1" s="855"/>
      <c r="AY1" s="855"/>
      <c r="AZ1" s="855"/>
      <c r="BA1" s="855"/>
      <c r="BB1" s="855"/>
      <c r="BC1" s="855"/>
      <c r="BD1" s="855"/>
      <c r="BE1" s="855"/>
    </row>
    <row r="2" spans="1:59" ht="21.95" customHeight="1" x14ac:dyDescent="0.2">
      <c r="A2" s="827" t="s">
        <v>307</v>
      </c>
      <c r="B2" s="827"/>
      <c r="C2" s="827"/>
      <c r="D2" s="827"/>
      <c r="E2" s="827"/>
      <c r="F2" s="827"/>
      <c r="G2" s="827"/>
      <c r="H2" s="827"/>
      <c r="I2" s="827"/>
      <c r="J2" s="827"/>
      <c r="K2" s="827"/>
      <c r="L2" s="827"/>
      <c r="M2" s="827"/>
      <c r="N2" s="827"/>
      <c r="O2" s="827"/>
      <c r="P2" s="827"/>
      <c r="Q2" s="827"/>
      <c r="R2" s="827"/>
      <c r="S2" s="827"/>
      <c r="T2" s="827"/>
      <c r="U2" s="827"/>
      <c r="V2" s="827"/>
      <c r="W2" s="827"/>
      <c r="X2" s="827"/>
      <c r="Y2" s="827"/>
      <c r="Z2" s="827"/>
      <c r="AA2" s="827"/>
      <c r="AB2" s="827"/>
      <c r="AC2" s="827"/>
      <c r="AD2" s="827"/>
      <c r="AE2" s="827"/>
      <c r="AF2" s="827"/>
      <c r="AG2" s="827"/>
      <c r="AH2" s="827"/>
      <c r="AI2" s="827"/>
      <c r="AJ2" s="827"/>
      <c r="AK2" s="827"/>
      <c r="AL2" s="827"/>
      <c r="AM2" s="827"/>
      <c r="AN2" s="827"/>
      <c r="AO2" s="827"/>
      <c r="AP2" s="827"/>
      <c r="AQ2" s="827"/>
      <c r="AR2" s="827"/>
      <c r="AS2" s="827"/>
      <c r="AT2" s="827"/>
      <c r="AU2" s="827"/>
      <c r="AV2" s="827"/>
      <c r="AW2" s="827"/>
      <c r="AX2" s="827"/>
      <c r="AY2" s="827"/>
      <c r="AZ2" s="827"/>
      <c r="BA2" s="827"/>
      <c r="BB2" s="827"/>
      <c r="BC2" s="827"/>
      <c r="BD2" s="827"/>
      <c r="BE2" s="827"/>
    </row>
    <row r="3" spans="1:59" ht="23.25" x14ac:dyDescent="0.2">
      <c r="A3" s="873" t="s">
        <v>312</v>
      </c>
      <c r="B3" s="873"/>
      <c r="C3" s="873"/>
      <c r="D3" s="873"/>
      <c r="E3" s="873"/>
      <c r="F3" s="873"/>
      <c r="G3" s="873"/>
      <c r="H3" s="873"/>
      <c r="I3" s="873"/>
      <c r="J3" s="873"/>
      <c r="K3" s="873"/>
      <c r="L3" s="873"/>
      <c r="M3" s="873"/>
      <c r="N3" s="873"/>
      <c r="O3" s="873"/>
      <c r="P3" s="873"/>
      <c r="Q3" s="873"/>
      <c r="R3" s="873"/>
      <c r="S3" s="873"/>
      <c r="T3" s="873"/>
      <c r="U3" s="873"/>
      <c r="V3" s="873"/>
      <c r="W3" s="873"/>
      <c r="X3" s="873"/>
      <c r="Y3" s="873"/>
      <c r="Z3" s="873"/>
      <c r="AA3" s="873"/>
      <c r="AB3" s="873"/>
      <c r="AC3" s="873"/>
      <c r="AD3" s="873"/>
      <c r="AE3" s="873"/>
      <c r="AF3" s="873"/>
      <c r="AG3" s="873"/>
      <c r="AH3" s="873"/>
      <c r="AI3" s="873"/>
      <c r="AJ3" s="873"/>
      <c r="AK3" s="873"/>
      <c r="AL3" s="873"/>
      <c r="AM3" s="873"/>
      <c r="AN3" s="873"/>
      <c r="AO3" s="873"/>
      <c r="AP3" s="873"/>
      <c r="AQ3" s="873"/>
      <c r="AR3" s="873"/>
      <c r="AS3" s="873"/>
      <c r="AT3" s="873"/>
      <c r="AU3" s="873"/>
      <c r="AV3" s="873"/>
      <c r="AW3" s="873"/>
      <c r="AX3" s="873"/>
      <c r="AY3" s="873"/>
      <c r="AZ3" s="873"/>
      <c r="BA3" s="873"/>
      <c r="BB3" s="873"/>
      <c r="BC3" s="873"/>
      <c r="BD3" s="873"/>
      <c r="BE3" s="873"/>
    </row>
    <row r="4" spans="1:59" s="230" customFormat="1" ht="23.25" x14ac:dyDescent="0.2">
      <c r="A4" s="827" t="s">
        <v>619</v>
      </c>
      <c r="B4" s="827"/>
      <c r="C4" s="827"/>
      <c r="D4" s="827"/>
      <c r="E4" s="827"/>
      <c r="F4" s="827"/>
      <c r="G4" s="827"/>
      <c r="H4" s="827"/>
      <c r="I4" s="827"/>
      <c r="J4" s="827"/>
      <c r="K4" s="827"/>
      <c r="L4" s="827"/>
      <c r="M4" s="827"/>
      <c r="N4" s="827"/>
      <c r="O4" s="827"/>
      <c r="P4" s="827"/>
      <c r="Q4" s="827"/>
      <c r="R4" s="827"/>
      <c r="S4" s="827"/>
      <c r="T4" s="827"/>
      <c r="U4" s="827"/>
      <c r="V4" s="827"/>
      <c r="W4" s="827"/>
      <c r="X4" s="827"/>
      <c r="Y4" s="827"/>
      <c r="Z4" s="827"/>
      <c r="AA4" s="827"/>
      <c r="AB4" s="827"/>
      <c r="AC4" s="827"/>
      <c r="AD4" s="827"/>
      <c r="AE4" s="827"/>
      <c r="AF4" s="827"/>
      <c r="AG4" s="827"/>
      <c r="AH4" s="827"/>
      <c r="AI4" s="827"/>
      <c r="AJ4" s="827"/>
      <c r="AK4" s="827"/>
      <c r="AL4" s="827"/>
      <c r="AM4" s="827"/>
      <c r="AN4" s="827"/>
      <c r="AO4" s="827"/>
      <c r="AP4" s="827"/>
      <c r="AQ4" s="827"/>
      <c r="AR4" s="827"/>
      <c r="AS4" s="827"/>
      <c r="AT4" s="827"/>
      <c r="AU4" s="827"/>
      <c r="AV4" s="827"/>
      <c r="AW4" s="827"/>
      <c r="AX4" s="827"/>
      <c r="AY4" s="827"/>
      <c r="AZ4" s="827"/>
      <c r="BA4" s="827"/>
      <c r="BB4" s="827"/>
      <c r="BC4" s="827"/>
      <c r="BD4" s="827"/>
      <c r="BE4" s="827"/>
    </row>
    <row r="5" spans="1:59" ht="24" customHeight="1" thickBot="1" x14ac:dyDescent="0.25">
      <c r="A5" s="826" t="s">
        <v>308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26"/>
      <c r="X5" s="826"/>
      <c r="Y5" s="826"/>
      <c r="Z5" s="826"/>
      <c r="AA5" s="826"/>
      <c r="AB5" s="826"/>
      <c r="AC5" s="826"/>
      <c r="AD5" s="826"/>
      <c r="AE5" s="826"/>
      <c r="AF5" s="826"/>
      <c r="AG5" s="826"/>
      <c r="AH5" s="826"/>
      <c r="AI5" s="826"/>
      <c r="AJ5" s="826"/>
      <c r="AK5" s="826"/>
      <c r="AL5" s="826"/>
      <c r="AM5" s="826"/>
      <c r="AN5" s="826"/>
      <c r="AO5" s="826"/>
      <c r="AP5" s="826"/>
      <c r="AQ5" s="826"/>
      <c r="AR5" s="826"/>
      <c r="AS5" s="826"/>
      <c r="AT5" s="826"/>
      <c r="AU5" s="826"/>
      <c r="AV5" s="826"/>
      <c r="AW5" s="826"/>
      <c r="AX5" s="826"/>
      <c r="AY5" s="826"/>
      <c r="AZ5" s="826"/>
      <c r="BA5" s="826"/>
      <c r="BB5" s="826"/>
      <c r="BC5" s="826"/>
      <c r="BD5" s="826"/>
      <c r="BE5" s="826"/>
    </row>
    <row r="6" spans="1:59" ht="15.75" customHeight="1" thickTop="1" thickBot="1" x14ac:dyDescent="0.25">
      <c r="A6" s="901" t="s">
        <v>1</v>
      </c>
      <c r="B6" s="904" t="s">
        <v>2</v>
      </c>
      <c r="C6" s="907" t="s">
        <v>3</v>
      </c>
      <c r="D6" s="909" t="s">
        <v>4</v>
      </c>
      <c r="E6" s="917"/>
      <c r="F6" s="917"/>
      <c r="G6" s="917"/>
      <c r="H6" s="917"/>
      <c r="I6" s="917"/>
      <c r="J6" s="917"/>
      <c r="K6" s="917"/>
      <c r="L6" s="917"/>
      <c r="M6" s="917"/>
      <c r="N6" s="917"/>
      <c r="O6" s="917"/>
      <c r="P6" s="917"/>
      <c r="Q6" s="917"/>
      <c r="R6" s="917"/>
      <c r="S6" s="917"/>
      <c r="T6" s="917"/>
      <c r="U6" s="917"/>
      <c r="V6" s="917"/>
      <c r="W6" s="917"/>
      <c r="X6" s="917"/>
      <c r="Y6" s="917"/>
      <c r="Z6" s="917"/>
      <c r="AA6" s="917"/>
      <c r="AB6" s="909" t="s">
        <v>4</v>
      </c>
      <c r="AC6" s="917"/>
      <c r="AD6" s="917"/>
      <c r="AE6" s="917"/>
      <c r="AF6" s="917"/>
      <c r="AG6" s="917"/>
      <c r="AH6" s="917"/>
      <c r="AI6" s="917"/>
      <c r="AJ6" s="917"/>
      <c r="AK6" s="917"/>
      <c r="AL6" s="917"/>
      <c r="AM6" s="917"/>
      <c r="AN6" s="917"/>
      <c r="AO6" s="917"/>
      <c r="AP6" s="917"/>
      <c r="AQ6" s="917"/>
      <c r="AR6" s="917"/>
      <c r="AS6" s="917"/>
      <c r="AT6" s="917"/>
      <c r="AU6" s="917"/>
      <c r="AV6" s="917"/>
      <c r="AW6" s="917"/>
      <c r="AX6" s="917"/>
      <c r="AY6" s="917"/>
      <c r="AZ6" s="910" t="s">
        <v>5</v>
      </c>
      <c r="BA6" s="922"/>
      <c r="BB6" s="922"/>
      <c r="BC6" s="922"/>
      <c r="BD6" s="922"/>
      <c r="BE6" s="923"/>
      <c r="BF6" s="850" t="s">
        <v>51</v>
      </c>
      <c r="BG6" s="850" t="s">
        <v>52</v>
      </c>
    </row>
    <row r="7" spans="1:59" ht="15.75" customHeight="1" x14ac:dyDescent="0.2">
      <c r="A7" s="902"/>
      <c r="B7" s="905"/>
      <c r="C7" s="908"/>
      <c r="D7" s="866" t="s">
        <v>6</v>
      </c>
      <c r="E7" s="867"/>
      <c r="F7" s="867"/>
      <c r="G7" s="867"/>
      <c r="H7" s="867"/>
      <c r="I7" s="868"/>
      <c r="J7" s="869" t="s">
        <v>7</v>
      </c>
      <c r="K7" s="867"/>
      <c r="L7" s="867"/>
      <c r="M7" s="867"/>
      <c r="N7" s="867"/>
      <c r="O7" s="870"/>
      <c r="P7" s="866" t="s">
        <v>8</v>
      </c>
      <c r="Q7" s="867"/>
      <c r="R7" s="867"/>
      <c r="S7" s="867"/>
      <c r="T7" s="867"/>
      <c r="U7" s="868"/>
      <c r="V7" s="869" t="s">
        <v>9</v>
      </c>
      <c r="W7" s="867"/>
      <c r="X7" s="867"/>
      <c r="Y7" s="867"/>
      <c r="Z7" s="867"/>
      <c r="AA7" s="868"/>
      <c r="AB7" s="866" t="s">
        <v>10</v>
      </c>
      <c r="AC7" s="867"/>
      <c r="AD7" s="867"/>
      <c r="AE7" s="867"/>
      <c r="AF7" s="867"/>
      <c r="AG7" s="868"/>
      <c r="AH7" s="869" t="s">
        <v>11</v>
      </c>
      <c r="AI7" s="867"/>
      <c r="AJ7" s="867"/>
      <c r="AK7" s="867"/>
      <c r="AL7" s="867"/>
      <c r="AM7" s="870"/>
      <c r="AN7" s="866" t="s">
        <v>37</v>
      </c>
      <c r="AO7" s="867"/>
      <c r="AP7" s="867"/>
      <c r="AQ7" s="867"/>
      <c r="AR7" s="867"/>
      <c r="AS7" s="868"/>
      <c r="AT7" s="869" t="s">
        <v>38</v>
      </c>
      <c r="AU7" s="867"/>
      <c r="AV7" s="867"/>
      <c r="AW7" s="867"/>
      <c r="AX7" s="867"/>
      <c r="AY7" s="868"/>
      <c r="AZ7" s="924"/>
      <c r="BA7" s="925"/>
      <c r="BB7" s="925"/>
      <c r="BC7" s="925"/>
      <c r="BD7" s="925"/>
      <c r="BE7" s="926"/>
      <c r="BF7" s="884"/>
      <c r="BG7" s="851"/>
    </row>
    <row r="8" spans="1:59" ht="15.75" customHeight="1" x14ac:dyDescent="0.2">
      <c r="A8" s="902"/>
      <c r="B8" s="905"/>
      <c r="C8" s="908"/>
      <c r="D8" s="856" t="s">
        <v>12</v>
      </c>
      <c r="E8" s="918"/>
      <c r="F8" s="858" t="s">
        <v>13</v>
      </c>
      <c r="G8" s="918"/>
      <c r="H8" s="859" t="s">
        <v>14</v>
      </c>
      <c r="I8" s="861" t="s">
        <v>39</v>
      </c>
      <c r="J8" s="863" t="s">
        <v>12</v>
      </c>
      <c r="K8" s="918"/>
      <c r="L8" s="858" t="s">
        <v>13</v>
      </c>
      <c r="M8" s="918"/>
      <c r="N8" s="859" t="s">
        <v>14</v>
      </c>
      <c r="O8" s="880" t="s">
        <v>39</v>
      </c>
      <c r="P8" s="856" t="s">
        <v>12</v>
      </c>
      <c r="Q8" s="918"/>
      <c r="R8" s="858" t="s">
        <v>13</v>
      </c>
      <c r="S8" s="918"/>
      <c r="T8" s="859" t="s">
        <v>14</v>
      </c>
      <c r="U8" s="861" t="s">
        <v>39</v>
      </c>
      <c r="V8" s="863" t="s">
        <v>12</v>
      </c>
      <c r="W8" s="918"/>
      <c r="X8" s="858" t="s">
        <v>13</v>
      </c>
      <c r="Y8" s="918"/>
      <c r="Z8" s="859" t="s">
        <v>14</v>
      </c>
      <c r="AA8" s="876" t="s">
        <v>39</v>
      </c>
      <c r="AB8" s="856" t="s">
        <v>12</v>
      </c>
      <c r="AC8" s="918"/>
      <c r="AD8" s="858" t="s">
        <v>13</v>
      </c>
      <c r="AE8" s="918"/>
      <c r="AF8" s="859" t="s">
        <v>14</v>
      </c>
      <c r="AG8" s="861" t="s">
        <v>39</v>
      </c>
      <c r="AH8" s="863" t="s">
        <v>12</v>
      </c>
      <c r="AI8" s="918"/>
      <c r="AJ8" s="858" t="s">
        <v>13</v>
      </c>
      <c r="AK8" s="918"/>
      <c r="AL8" s="859" t="s">
        <v>14</v>
      </c>
      <c r="AM8" s="880" t="s">
        <v>39</v>
      </c>
      <c r="AN8" s="856" t="s">
        <v>12</v>
      </c>
      <c r="AO8" s="918"/>
      <c r="AP8" s="858" t="s">
        <v>13</v>
      </c>
      <c r="AQ8" s="918"/>
      <c r="AR8" s="859" t="s">
        <v>14</v>
      </c>
      <c r="AS8" s="861" t="s">
        <v>39</v>
      </c>
      <c r="AT8" s="863" t="s">
        <v>12</v>
      </c>
      <c r="AU8" s="918"/>
      <c r="AV8" s="858" t="s">
        <v>13</v>
      </c>
      <c r="AW8" s="918"/>
      <c r="AX8" s="859" t="s">
        <v>14</v>
      </c>
      <c r="AY8" s="876" t="s">
        <v>39</v>
      </c>
      <c r="AZ8" s="863" t="s">
        <v>12</v>
      </c>
      <c r="BA8" s="918"/>
      <c r="BB8" s="858" t="s">
        <v>13</v>
      </c>
      <c r="BC8" s="918"/>
      <c r="BD8" s="859" t="s">
        <v>14</v>
      </c>
      <c r="BE8" s="871" t="s">
        <v>47</v>
      </c>
      <c r="BF8" s="884"/>
      <c r="BG8" s="851"/>
    </row>
    <row r="9" spans="1:59" ht="80.099999999999994" customHeight="1" thickBot="1" x14ac:dyDescent="0.25">
      <c r="A9" s="903"/>
      <c r="B9" s="906"/>
      <c r="C9" s="916"/>
      <c r="D9" s="231" t="s">
        <v>40</v>
      </c>
      <c r="E9" s="232" t="s">
        <v>41</v>
      </c>
      <c r="F9" s="233" t="s">
        <v>40</v>
      </c>
      <c r="G9" s="232" t="s">
        <v>41</v>
      </c>
      <c r="H9" s="919"/>
      <c r="I9" s="921"/>
      <c r="J9" s="234" t="s">
        <v>40</v>
      </c>
      <c r="K9" s="232" t="s">
        <v>41</v>
      </c>
      <c r="L9" s="233" t="s">
        <v>40</v>
      </c>
      <c r="M9" s="232" t="s">
        <v>41</v>
      </c>
      <c r="N9" s="919"/>
      <c r="O9" s="920"/>
      <c r="P9" s="231" t="s">
        <v>40</v>
      </c>
      <c r="Q9" s="232" t="s">
        <v>41</v>
      </c>
      <c r="R9" s="233" t="s">
        <v>40</v>
      </c>
      <c r="S9" s="232" t="s">
        <v>41</v>
      </c>
      <c r="T9" s="919"/>
      <c r="U9" s="921"/>
      <c r="V9" s="234" t="s">
        <v>40</v>
      </c>
      <c r="W9" s="232" t="s">
        <v>41</v>
      </c>
      <c r="X9" s="233" t="s">
        <v>40</v>
      </c>
      <c r="Y9" s="232" t="s">
        <v>41</v>
      </c>
      <c r="Z9" s="919"/>
      <c r="AA9" s="931"/>
      <c r="AB9" s="231" t="s">
        <v>40</v>
      </c>
      <c r="AC9" s="232" t="s">
        <v>41</v>
      </c>
      <c r="AD9" s="233" t="s">
        <v>40</v>
      </c>
      <c r="AE9" s="232" t="s">
        <v>41</v>
      </c>
      <c r="AF9" s="919"/>
      <c r="AG9" s="921"/>
      <c r="AH9" s="234" t="s">
        <v>40</v>
      </c>
      <c r="AI9" s="232" t="s">
        <v>41</v>
      </c>
      <c r="AJ9" s="233" t="s">
        <v>40</v>
      </c>
      <c r="AK9" s="232" t="s">
        <v>41</v>
      </c>
      <c r="AL9" s="919"/>
      <c r="AM9" s="920"/>
      <c r="AN9" s="231" t="s">
        <v>40</v>
      </c>
      <c r="AO9" s="232" t="s">
        <v>41</v>
      </c>
      <c r="AP9" s="233" t="s">
        <v>40</v>
      </c>
      <c r="AQ9" s="232" t="s">
        <v>41</v>
      </c>
      <c r="AR9" s="919"/>
      <c r="AS9" s="921"/>
      <c r="AT9" s="234" t="s">
        <v>40</v>
      </c>
      <c r="AU9" s="232" t="s">
        <v>41</v>
      </c>
      <c r="AV9" s="233" t="s">
        <v>40</v>
      </c>
      <c r="AW9" s="232" t="s">
        <v>41</v>
      </c>
      <c r="AX9" s="919"/>
      <c r="AY9" s="931"/>
      <c r="AZ9" s="234" t="s">
        <v>40</v>
      </c>
      <c r="BA9" s="232" t="s">
        <v>42</v>
      </c>
      <c r="BB9" s="233" t="s">
        <v>40</v>
      </c>
      <c r="BC9" s="232" t="s">
        <v>42</v>
      </c>
      <c r="BD9" s="919"/>
      <c r="BE9" s="872"/>
      <c r="BF9" s="884"/>
      <c r="BG9" s="851"/>
    </row>
    <row r="10" spans="1:59" s="235" customFormat="1" ht="15.75" customHeight="1" thickBot="1" x14ac:dyDescent="0.3">
      <c r="A10" s="236"/>
      <c r="B10" s="237"/>
      <c r="C10" s="238" t="s">
        <v>57</v>
      </c>
      <c r="D10" s="239">
        <v>10</v>
      </c>
      <c r="E10" s="239">
        <v>112</v>
      </c>
      <c r="F10" s="239">
        <v>26</v>
      </c>
      <c r="G10" s="239">
        <v>284</v>
      </c>
      <c r="H10" s="239">
        <v>22</v>
      </c>
      <c r="I10" s="239" t="s">
        <v>17</v>
      </c>
      <c r="J10" s="239">
        <v>10</v>
      </c>
      <c r="K10" s="239">
        <v>138</v>
      </c>
      <c r="L10" s="239">
        <v>14</v>
      </c>
      <c r="M10" s="239">
        <v>196</v>
      </c>
      <c r="N10" s="239">
        <v>21</v>
      </c>
      <c r="O10" s="239" t="s">
        <v>17</v>
      </c>
      <c r="P10" s="239">
        <v>9</v>
      </c>
      <c r="Q10" s="239">
        <v>130</v>
      </c>
      <c r="R10" s="239">
        <v>14</v>
      </c>
      <c r="S10" s="239">
        <v>192</v>
      </c>
      <c r="T10" s="239">
        <v>23</v>
      </c>
      <c r="U10" s="239" t="s">
        <v>17</v>
      </c>
      <c r="V10" s="239">
        <v>8</v>
      </c>
      <c r="W10" s="239">
        <v>116</v>
      </c>
      <c r="X10" s="239">
        <v>16</v>
      </c>
      <c r="Y10" s="239">
        <v>220</v>
      </c>
      <c r="Z10" s="239">
        <v>25</v>
      </c>
      <c r="AA10" s="239" t="s">
        <v>17</v>
      </c>
      <c r="AB10" s="239">
        <v>9</v>
      </c>
      <c r="AC10" s="239">
        <v>122</v>
      </c>
      <c r="AD10" s="239">
        <v>15</v>
      </c>
      <c r="AE10" s="239">
        <v>214</v>
      </c>
      <c r="AF10" s="239">
        <v>24</v>
      </c>
      <c r="AG10" s="239" t="s">
        <v>17</v>
      </c>
      <c r="AH10" s="239">
        <v>8</v>
      </c>
      <c r="AI10" s="239">
        <v>116</v>
      </c>
      <c r="AJ10" s="239">
        <v>11</v>
      </c>
      <c r="AK10" s="239">
        <v>150</v>
      </c>
      <c r="AL10" s="239">
        <v>17</v>
      </c>
      <c r="AM10" s="239" t="s">
        <v>17</v>
      </c>
      <c r="AN10" s="239">
        <v>2</v>
      </c>
      <c r="AO10" s="239">
        <v>28</v>
      </c>
      <c r="AP10" s="239">
        <v>10</v>
      </c>
      <c r="AQ10" s="239">
        <v>140</v>
      </c>
      <c r="AR10" s="239">
        <f>SUM(SZAK!AR92)</f>
        <v>19</v>
      </c>
      <c r="AS10" s="239" t="s">
        <v>17</v>
      </c>
      <c r="AT10" s="239">
        <v>4</v>
      </c>
      <c r="AU10" s="239">
        <v>40</v>
      </c>
      <c r="AV10" s="239">
        <v>12</v>
      </c>
      <c r="AW10" s="239">
        <v>120</v>
      </c>
      <c r="AX10" s="239">
        <v>19</v>
      </c>
      <c r="AY10" s="239" t="s">
        <v>17</v>
      </c>
      <c r="AZ10" s="239">
        <v>60</v>
      </c>
      <c r="BA10" s="239">
        <v>802</v>
      </c>
      <c r="BB10" s="239">
        <v>119</v>
      </c>
      <c r="BC10" s="239">
        <v>1516</v>
      </c>
      <c r="BD10" s="239">
        <f>SUM(AX10,AR10,AL10,AF10,Z10,T10,N10,H10)</f>
        <v>170</v>
      </c>
      <c r="BE10" s="239">
        <v>177</v>
      </c>
      <c r="BF10" s="10"/>
      <c r="BG10" s="10"/>
    </row>
    <row r="11" spans="1:59" s="235" customFormat="1" ht="15.75" customHeight="1" x14ac:dyDescent="0.25">
      <c r="A11" s="240" t="s">
        <v>7</v>
      </c>
      <c r="B11" s="241"/>
      <c r="C11" s="242" t="s">
        <v>53</v>
      </c>
      <c r="D11" s="243"/>
      <c r="E11" s="244"/>
      <c r="F11" s="245"/>
      <c r="G11" s="244"/>
      <c r="H11" s="245"/>
      <c r="I11" s="246"/>
      <c r="J11" s="245"/>
      <c r="K11" s="244"/>
      <c r="L11" s="245"/>
      <c r="M11" s="244"/>
      <c r="N11" s="245"/>
      <c r="O11" s="246"/>
      <c r="P11" s="245"/>
      <c r="Q11" s="244"/>
      <c r="R11" s="245"/>
      <c r="S11" s="244"/>
      <c r="T11" s="245"/>
      <c r="U11" s="246"/>
      <c r="V11" s="245"/>
      <c r="W11" s="244"/>
      <c r="X11" s="245"/>
      <c r="Y11" s="244"/>
      <c r="Z11" s="245"/>
      <c r="AA11" s="247"/>
      <c r="AB11" s="243"/>
      <c r="AC11" s="244"/>
      <c r="AD11" s="245"/>
      <c r="AE11" s="244"/>
      <c r="AF11" s="245"/>
      <c r="AG11" s="246"/>
      <c r="AH11" s="245"/>
      <c r="AI11" s="244"/>
      <c r="AJ11" s="245"/>
      <c r="AK11" s="244"/>
      <c r="AL11" s="245"/>
      <c r="AM11" s="246"/>
      <c r="AN11" s="245"/>
      <c r="AO11" s="244"/>
      <c r="AP11" s="245"/>
      <c r="AQ11" s="244"/>
      <c r="AR11" s="245"/>
      <c r="AS11" s="246"/>
      <c r="AT11" s="245"/>
      <c r="AU11" s="244"/>
      <c r="AV11" s="245"/>
      <c r="AW11" s="244"/>
      <c r="AX11" s="245"/>
      <c r="AY11" s="247"/>
      <c r="AZ11" s="248"/>
      <c r="BA11" s="248"/>
      <c r="BB11" s="248"/>
      <c r="BC11" s="248"/>
      <c r="BD11" s="248"/>
      <c r="BE11" s="249"/>
      <c r="BF11" s="124"/>
      <c r="BG11" s="26"/>
    </row>
    <row r="12" spans="1:59" ht="15.75" customHeight="1" x14ac:dyDescent="0.2">
      <c r="A12" s="12" t="s">
        <v>289</v>
      </c>
      <c r="B12" s="13" t="s">
        <v>15</v>
      </c>
      <c r="C12" s="411" t="s">
        <v>290</v>
      </c>
      <c r="D12" s="15">
        <v>1</v>
      </c>
      <c r="E12" s="16">
        <v>14</v>
      </c>
      <c r="F12" s="15">
        <v>1</v>
      </c>
      <c r="G12" s="16">
        <v>14</v>
      </c>
      <c r="H12" s="516">
        <v>2</v>
      </c>
      <c r="I12" s="17" t="s">
        <v>71</v>
      </c>
      <c r="J12" s="18"/>
      <c r="K12" s="16" t="str">
        <f t="shared" ref="K12" si="0">IF(J12*15=0,"",J12*15)</f>
        <v/>
      </c>
      <c r="L12" s="15"/>
      <c r="M12" s="16" t="str">
        <f t="shared" ref="M12" si="1">IF(L12*15=0,"",L12*15)</f>
        <v/>
      </c>
      <c r="N12" s="15"/>
      <c r="O12" s="19"/>
      <c r="P12" s="251"/>
      <c r="Q12" s="252" t="str">
        <f t="shared" ref="Q12:Q37" si="2">IF(P12*15=0,"",P12*15)</f>
        <v/>
      </c>
      <c r="R12" s="253"/>
      <c r="S12" s="252" t="str">
        <f t="shared" ref="S12:S37" si="3">IF(R12*15=0,"",R12*15)</f>
        <v/>
      </c>
      <c r="T12" s="254"/>
      <c r="U12" s="255"/>
      <c r="V12" s="251"/>
      <c r="W12" s="252" t="str">
        <f t="shared" ref="W12:W37" si="4">IF(V12*15=0,"",V12*15)</f>
        <v/>
      </c>
      <c r="X12" s="253"/>
      <c r="Y12" s="252" t="str">
        <f t="shared" ref="Y12:Y37" si="5">IF(X12*15=0,"",X12*15)</f>
        <v/>
      </c>
      <c r="Z12" s="254"/>
      <c r="AA12" s="255"/>
      <c r="AB12" s="251"/>
      <c r="AC12" s="252" t="str">
        <f t="shared" ref="AC12:AC37" si="6">IF(AB12*15=0,"",AB12*15)</f>
        <v/>
      </c>
      <c r="AD12" s="253"/>
      <c r="AE12" s="252" t="str">
        <f t="shared" ref="AE12:AE37" si="7">IF(AD12*15=0,"",AD12*15)</f>
        <v/>
      </c>
      <c r="AF12" s="254"/>
      <c r="AG12" s="255"/>
      <c r="AH12" s="251"/>
      <c r="AI12" s="252" t="str">
        <f t="shared" ref="AI12:AI37" si="8">IF(AH12*15=0,"",AH12*15)</f>
        <v/>
      </c>
      <c r="AJ12" s="253"/>
      <c r="AK12" s="252" t="str">
        <f t="shared" ref="AK12:AK37" si="9">IF(AJ12*15=0,"",AJ12*15)</f>
        <v/>
      </c>
      <c r="AL12" s="254"/>
      <c r="AM12" s="255"/>
      <c r="AN12" s="251"/>
      <c r="AO12" s="252" t="str">
        <f t="shared" ref="AO12:AO37" si="10">IF(AN12*15=0,"",AN12*15)</f>
        <v/>
      </c>
      <c r="AP12" s="253"/>
      <c r="AQ12" s="252" t="str">
        <f t="shared" ref="AQ12:AQ37" si="11">IF(AP12*15=0,"",AP12*15)</f>
        <v/>
      </c>
      <c r="AR12" s="254"/>
      <c r="AS12" s="255"/>
      <c r="AT12" s="251"/>
      <c r="AU12" s="252" t="str">
        <f t="shared" ref="AU12:AU13" si="12">IF(AT12*15=0,"",AT12*15)</f>
        <v/>
      </c>
      <c r="AV12" s="253"/>
      <c r="AW12" s="252" t="str">
        <f t="shared" ref="AW12:AW13" si="13">IF(AV12*15=0,"",AV12*15)</f>
        <v/>
      </c>
      <c r="AX12" s="254"/>
      <c r="AY12" s="255"/>
      <c r="AZ12" s="22">
        <f t="shared" ref="AZ12:AZ37" si="14">IF(D12+J12+P12+V12+AB12+AH12+AN12+AT12=0,"",D12+J12+P12+V12+AB12+AH12+AN12+AT12)</f>
        <v>1</v>
      </c>
      <c r="BA12" s="16">
        <f t="shared" ref="BA12:BA37" si="15">IF((D12+J12+P12+V12+AB12+AH12+AN12+AT12)*14=0,"",(D12+J12+P12+V12+AB12+AH12+AN12+AT12)*14)</f>
        <v>14</v>
      </c>
      <c r="BB12" s="23">
        <f t="shared" ref="BB12:BB37" si="16">IF(F12+L12+R12+X12+AD12+AJ12+AP12+AV12=0,"",F12+L12+R12+X12+AD12+AJ12+AP12+AV12)</f>
        <v>1</v>
      </c>
      <c r="BC12" s="16">
        <f t="shared" ref="BC12:BC37" si="17">IF((L12+F12+R12+X12+AD12+AJ12+AP12+AV12)*14=0,"",(L12+F12+R12+X12+AD12+AJ12+AP12+AV12)*14)</f>
        <v>14</v>
      </c>
      <c r="BD12" s="23">
        <f t="shared" ref="BD12:BD37" si="18">IF(N12+H12+T12+Z12+AF12+AL12+AR12+AX12=0,"",N12+H12+T12+Z12+AF12+AL12+AR12+AX12)</f>
        <v>2</v>
      </c>
      <c r="BE12" s="24">
        <f t="shared" ref="BE12:BE37" si="19">IF(D12+F12+L12+J12+P12+R12+V12+X12+AB12+AD12+AH12+AJ12+AN12+AP12+AT12+AV12=0,"",D12+F12+L12+J12+P12+R12+V12+X12+AB12+AD12+AH12+AJ12+AN12+AP12+AT12+AV12)</f>
        <v>2</v>
      </c>
      <c r="BF12" s="26" t="s">
        <v>389</v>
      </c>
      <c r="BG12" s="26" t="s">
        <v>360</v>
      </c>
    </row>
    <row r="13" spans="1:59" ht="15.75" customHeight="1" x14ac:dyDescent="0.2">
      <c r="A13" s="12" t="s">
        <v>291</v>
      </c>
      <c r="B13" s="13" t="s">
        <v>15</v>
      </c>
      <c r="C13" s="411" t="s">
        <v>292</v>
      </c>
      <c r="D13" s="15">
        <v>4</v>
      </c>
      <c r="E13" s="16">
        <v>56</v>
      </c>
      <c r="F13" s="15">
        <v>1</v>
      </c>
      <c r="G13" s="16">
        <v>14</v>
      </c>
      <c r="H13" s="15">
        <v>6</v>
      </c>
      <c r="I13" s="17" t="s">
        <v>15</v>
      </c>
      <c r="J13" s="18"/>
      <c r="K13" s="16"/>
      <c r="L13" s="15"/>
      <c r="M13" s="16"/>
      <c r="N13" s="15"/>
      <c r="O13" s="19"/>
      <c r="P13" s="251"/>
      <c r="Q13" s="252" t="str">
        <f t="shared" si="2"/>
        <v/>
      </c>
      <c r="R13" s="253"/>
      <c r="S13" s="252" t="str">
        <f t="shared" si="3"/>
        <v/>
      </c>
      <c r="T13" s="254"/>
      <c r="U13" s="255"/>
      <c r="V13" s="251"/>
      <c r="W13" s="252" t="str">
        <f t="shared" si="4"/>
        <v/>
      </c>
      <c r="X13" s="253"/>
      <c r="Y13" s="252" t="str">
        <f t="shared" si="5"/>
        <v/>
      </c>
      <c r="Z13" s="254"/>
      <c r="AA13" s="255"/>
      <c r="AB13" s="251"/>
      <c r="AC13" s="252" t="str">
        <f t="shared" si="6"/>
        <v/>
      </c>
      <c r="AD13" s="253"/>
      <c r="AE13" s="252" t="str">
        <f t="shared" si="7"/>
        <v/>
      </c>
      <c r="AF13" s="254"/>
      <c r="AG13" s="255"/>
      <c r="AH13" s="251"/>
      <c r="AI13" s="252" t="str">
        <f t="shared" si="8"/>
        <v/>
      </c>
      <c r="AJ13" s="253"/>
      <c r="AK13" s="252" t="str">
        <f t="shared" si="9"/>
        <v/>
      </c>
      <c r="AL13" s="254"/>
      <c r="AM13" s="255"/>
      <c r="AN13" s="251"/>
      <c r="AO13" s="252" t="str">
        <f t="shared" si="10"/>
        <v/>
      </c>
      <c r="AP13" s="253"/>
      <c r="AQ13" s="252" t="str">
        <f t="shared" si="11"/>
        <v/>
      </c>
      <c r="AR13" s="254"/>
      <c r="AS13" s="255"/>
      <c r="AT13" s="251"/>
      <c r="AU13" s="252" t="str">
        <f t="shared" si="12"/>
        <v/>
      </c>
      <c r="AV13" s="253"/>
      <c r="AW13" s="252" t="str">
        <f t="shared" si="13"/>
        <v/>
      </c>
      <c r="AX13" s="254"/>
      <c r="AY13" s="255"/>
      <c r="AZ13" s="22">
        <f t="shared" si="14"/>
        <v>4</v>
      </c>
      <c r="BA13" s="16">
        <f t="shared" si="15"/>
        <v>56</v>
      </c>
      <c r="BB13" s="23">
        <f t="shared" si="16"/>
        <v>1</v>
      </c>
      <c r="BC13" s="16">
        <f t="shared" si="17"/>
        <v>14</v>
      </c>
      <c r="BD13" s="23">
        <f t="shared" si="18"/>
        <v>6</v>
      </c>
      <c r="BE13" s="24">
        <f t="shared" si="19"/>
        <v>5</v>
      </c>
      <c r="BF13" s="26" t="s">
        <v>389</v>
      </c>
      <c r="BG13" s="26" t="s">
        <v>360</v>
      </c>
    </row>
    <row r="14" spans="1:59" s="412" customFormat="1" ht="15.75" customHeight="1" x14ac:dyDescent="0.2">
      <c r="A14" s="94" t="s">
        <v>293</v>
      </c>
      <c r="B14" s="29" t="s">
        <v>34</v>
      </c>
      <c r="C14" s="462" t="s">
        <v>294</v>
      </c>
      <c r="D14" s="377"/>
      <c r="E14" s="378"/>
      <c r="F14" s="380"/>
      <c r="G14" s="378"/>
      <c r="H14" s="381"/>
      <c r="I14" s="382"/>
      <c r="J14" s="251">
        <v>1</v>
      </c>
      <c r="K14" s="252">
        <v>14</v>
      </c>
      <c r="L14" s="253">
        <v>1</v>
      </c>
      <c r="M14" s="252">
        <v>14</v>
      </c>
      <c r="N14" s="254">
        <v>3</v>
      </c>
      <c r="O14" s="255" t="s">
        <v>15</v>
      </c>
      <c r="P14" s="251"/>
      <c r="Q14" s="252"/>
      <c r="R14" s="253"/>
      <c r="S14" s="252"/>
      <c r="T14" s="254"/>
      <c r="U14" s="255"/>
      <c r="V14" s="377"/>
      <c r="W14" s="378" t="str">
        <f t="shared" si="4"/>
        <v/>
      </c>
      <c r="X14" s="380"/>
      <c r="Y14" s="378" t="str">
        <f t="shared" si="5"/>
        <v/>
      </c>
      <c r="Z14" s="381"/>
      <c r="AA14" s="382"/>
      <c r="AB14" s="377"/>
      <c r="AC14" s="378" t="str">
        <f t="shared" si="6"/>
        <v/>
      </c>
      <c r="AD14" s="380"/>
      <c r="AE14" s="378" t="str">
        <f t="shared" si="7"/>
        <v/>
      </c>
      <c r="AF14" s="381"/>
      <c r="AG14" s="382"/>
      <c r="AH14" s="377"/>
      <c r="AI14" s="378" t="str">
        <f t="shared" si="8"/>
        <v/>
      </c>
      <c r="AJ14" s="380"/>
      <c r="AK14" s="378" t="str">
        <f t="shared" si="9"/>
        <v/>
      </c>
      <c r="AL14" s="381"/>
      <c r="AM14" s="382"/>
      <c r="AN14" s="377"/>
      <c r="AO14" s="378" t="str">
        <f t="shared" si="10"/>
        <v/>
      </c>
      <c r="AP14" s="380"/>
      <c r="AQ14" s="378" t="str">
        <f t="shared" si="11"/>
        <v/>
      </c>
      <c r="AR14" s="381"/>
      <c r="AS14" s="382"/>
      <c r="AT14" s="377"/>
      <c r="AU14" s="378"/>
      <c r="AV14" s="380"/>
      <c r="AW14" s="378"/>
      <c r="AX14" s="381"/>
      <c r="AY14" s="382"/>
      <c r="AZ14" s="22">
        <f t="shared" si="14"/>
        <v>1</v>
      </c>
      <c r="BA14" s="16">
        <f t="shared" si="15"/>
        <v>14</v>
      </c>
      <c r="BB14" s="23">
        <f t="shared" si="16"/>
        <v>1</v>
      </c>
      <c r="BC14" s="16">
        <f t="shared" si="17"/>
        <v>14</v>
      </c>
      <c r="BD14" s="23">
        <f t="shared" si="18"/>
        <v>3</v>
      </c>
      <c r="BE14" s="24">
        <f t="shared" si="19"/>
        <v>2</v>
      </c>
      <c r="BF14" s="26" t="s">
        <v>389</v>
      </c>
      <c r="BG14" s="26" t="s">
        <v>391</v>
      </c>
    </row>
    <row r="15" spans="1:59" ht="15.75" customHeight="1" x14ac:dyDescent="0.2">
      <c r="A15" s="94" t="s">
        <v>194</v>
      </c>
      <c r="B15" s="29" t="s">
        <v>34</v>
      </c>
      <c r="C15" s="534" t="s">
        <v>195</v>
      </c>
      <c r="D15" s="251"/>
      <c r="E15" s="252" t="str">
        <f t="shared" ref="E15:E37" si="20">IF(D15*15=0,"",D15*15)</f>
        <v/>
      </c>
      <c r="F15" s="253"/>
      <c r="G15" s="252" t="str">
        <f t="shared" ref="G15:G37" si="21">IF(F15*15=0,"",F15*15)</f>
        <v/>
      </c>
      <c r="H15" s="254"/>
      <c r="I15" s="255"/>
      <c r="J15" s="251"/>
      <c r="K15" s="252" t="str">
        <f t="shared" ref="K15:K31" si="22">IF(J15*15=0,"",J15*15)</f>
        <v/>
      </c>
      <c r="L15" s="253"/>
      <c r="M15" s="252" t="str">
        <f t="shared" ref="M15:M37" si="23">IF(L15*15=0,"",L15*15)</f>
        <v/>
      </c>
      <c r="N15" s="254"/>
      <c r="O15" s="255"/>
      <c r="P15" s="251"/>
      <c r="Q15" s="252" t="str">
        <f t="shared" si="2"/>
        <v/>
      </c>
      <c r="R15" s="253"/>
      <c r="S15" s="252" t="str">
        <f t="shared" si="3"/>
        <v/>
      </c>
      <c r="T15" s="254"/>
      <c r="U15" s="255"/>
      <c r="V15" s="251"/>
      <c r="W15" s="252" t="str">
        <f t="shared" si="4"/>
        <v/>
      </c>
      <c r="X15" s="253"/>
      <c r="Y15" s="252" t="str">
        <f t="shared" si="5"/>
        <v/>
      </c>
      <c r="Z15" s="254"/>
      <c r="AA15" s="255"/>
      <c r="AB15" s="251"/>
      <c r="AC15" s="252" t="str">
        <f t="shared" si="6"/>
        <v/>
      </c>
      <c r="AD15" s="253"/>
      <c r="AE15" s="252" t="str">
        <f t="shared" si="7"/>
        <v/>
      </c>
      <c r="AF15" s="254"/>
      <c r="AG15" s="255"/>
      <c r="AH15" s="251">
        <v>1</v>
      </c>
      <c r="AI15" s="252">
        <v>14</v>
      </c>
      <c r="AJ15" s="253">
        <v>3</v>
      </c>
      <c r="AK15" s="252">
        <v>42</v>
      </c>
      <c r="AL15" s="254">
        <v>4</v>
      </c>
      <c r="AM15" s="255" t="s">
        <v>15</v>
      </c>
      <c r="AN15" s="251"/>
      <c r="AO15" s="252" t="str">
        <f t="shared" si="10"/>
        <v/>
      </c>
      <c r="AP15" s="253"/>
      <c r="AQ15" s="252" t="str">
        <f t="shared" si="11"/>
        <v/>
      </c>
      <c r="AR15" s="254"/>
      <c r="AS15" s="255"/>
      <c r="AT15" s="251"/>
      <c r="AU15" s="252" t="str">
        <f t="shared" ref="AU15:AU37" si="24">IF(AT15*15=0,"",AT15*15)</f>
        <v/>
      </c>
      <c r="AV15" s="253"/>
      <c r="AW15" s="252" t="str">
        <f t="shared" ref="AW15:AW29" si="25">IF(AV15*15=0,"",AV15*15)</f>
        <v/>
      </c>
      <c r="AX15" s="254"/>
      <c r="AY15" s="255"/>
      <c r="AZ15" s="22">
        <f t="shared" si="14"/>
        <v>1</v>
      </c>
      <c r="BA15" s="16">
        <f t="shared" si="15"/>
        <v>14</v>
      </c>
      <c r="BB15" s="23">
        <f t="shared" si="16"/>
        <v>3</v>
      </c>
      <c r="BC15" s="16">
        <f t="shared" si="17"/>
        <v>42</v>
      </c>
      <c r="BD15" s="23">
        <f t="shared" si="18"/>
        <v>4</v>
      </c>
      <c r="BE15" s="24">
        <f t="shared" si="19"/>
        <v>4</v>
      </c>
      <c r="BF15" s="26" t="s">
        <v>334</v>
      </c>
      <c r="BG15" s="26" t="s">
        <v>337</v>
      </c>
    </row>
    <row r="16" spans="1:59" ht="15.75" customHeight="1" x14ac:dyDescent="0.2">
      <c r="A16" s="94" t="s">
        <v>196</v>
      </c>
      <c r="B16" s="29" t="s">
        <v>34</v>
      </c>
      <c r="C16" s="534" t="s">
        <v>197</v>
      </c>
      <c r="D16" s="251"/>
      <c r="E16" s="252" t="str">
        <f t="shared" si="20"/>
        <v/>
      </c>
      <c r="F16" s="253"/>
      <c r="G16" s="252" t="str">
        <f t="shared" si="21"/>
        <v/>
      </c>
      <c r="H16" s="254"/>
      <c r="I16" s="255"/>
      <c r="J16" s="251"/>
      <c r="K16" s="252" t="str">
        <f t="shared" si="22"/>
        <v/>
      </c>
      <c r="L16" s="253"/>
      <c r="M16" s="252" t="str">
        <f t="shared" si="23"/>
        <v/>
      </c>
      <c r="N16" s="254"/>
      <c r="O16" s="255"/>
      <c r="P16" s="251"/>
      <c r="Q16" s="252" t="str">
        <f t="shared" si="2"/>
        <v/>
      </c>
      <c r="R16" s="253"/>
      <c r="S16" s="252" t="str">
        <f t="shared" si="3"/>
        <v/>
      </c>
      <c r="T16" s="254"/>
      <c r="U16" s="255"/>
      <c r="V16" s="251"/>
      <c r="W16" s="252" t="str">
        <f t="shared" si="4"/>
        <v/>
      </c>
      <c r="X16" s="253"/>
      <c r="Y16" s="252" t="str">
        <f t="shared" si="5"/>
        <v/>
      </c>
      <c r="Z16" s="254"/>
      <c r="AA16" s="255"/>
      <c r="AB16" s="251"/>
      <c r="AC16" s="252" t="str">
        <f t="shared" si="6"/>
        <v/>
      </c>
      <c r="AD16" s="253"/>
      <c r="AE16" s="252" t="str">
        <f t="shared" si="7"/>
        <v/>
      </c>
      <c r="AF16" s="254"/>
      <c r="AG16" s="255"/>
      <c r="AH16" s="251"/>
      <c r="AI16" s="252" t="str">
        <f t="shared" si="8"/>
        <v/>
      </c>
      <c r="AJ16" s="253"/>
      <c r="AK16" s="252" t="str">
        <f t="shared" si="9"/>
        <v/>
      </c>
      <c r="AL16" s="254"/>
      <c r="AM16" s="255"/>
      <c r="AN16" s="251">
        <v>2</v>
      </c>
      <c r="AO16" s="252">
        <v>28</v>
      </c>
      <c r="AP16" s="253">
        <v>4</v>
      </c>
      <c r="AQ16" s="252">
        <v>56</v>
      </c>
      <c r="AR16" s="254">
        <v>6</v>
      </c>
      <c r="AS16" s="255" t="s">
        <v>15</v>
      </c>
      <c r="AT16" s="251"/>
      <c r="AU16" s="252" t="str">
        <f t="shared" si="24"/>
        <v/>
      </c>
      <c r="AV16" s="253"/>
      <c r="AW16" s="252" t="str">
        <f t="shared" si="25"/>
        <v/>
      </c>
      <c r="AX16" s="254"/>
      <c r="AY16" s="255"/>
      <c r="AZ16" s="22">
        <v>2</v>
      </c>
      <c r="BA16" s="16">
        <v>28</v>
      </c>
      <c r="BB16" s="23">
        <f t="shared" si="16"/>
        <v>4</v>
      </c>
      <c r="BC16" s="16">
        <f t="shared" si="17"/>
        <v>56</v>
      </c>
      <c r="BD16" s="23">
        <f t="shared" si="18"/>
        <v>6</v>
      </c>
      <c r="BE16" s="24">
        <f t="shared" si="19"/>
        <v>6</v>
      </c>
      <c r="BF16" s="26" t="s">
        <v>334</v>
      </c>
      <c r="BG16" s="26" t="s">
        <v>337</v>
      </c>
    </row>
    <row r="17" spans="1:59" s="537" customFormat="1" ht="15.75" customHeight="1" x14ac:dyDescent="0.25">
      <c r="A17" s="703" t="s">
        <v>760</v>
      </c>
      <c r="B17" s="29" t="s">
        <v>34</v>
      </c>
      <c r="C17" s="534" t="s">
        <v>722</v>
      </c>
      <c r="D17" s="457"/>
      <c r="E17" s="452"/>
      <c r="F17" s="451"/>
      <c r="G17" s="452"/>
      <c r="H17" s="453"/>
      <c r="I17" s="461"/>
      <c r="J17" s="457"/>
      <c r="K17" s="252"/>
      <c r="L17" s="253">
        <v>1</v>
      </c>
      <c r="M17" s="252">
        <v>14</v>
      </c>
      <c r="N17" s="254">
        <v>2</v>
      </c>
      <c r="O17" s="255" t="s">
        <v>71</v>
      </c>
      <c r="P17" s="251"/>
      <c r="Q17" s="252"/>
      <c r="R17" s="253"/>
      <c r="S17" s="252"/>
      <c r="T17" s="254"/>
      <c r="U17" s="255"/>
      <c r="V17" s="251"/>
      <c r="W17" s="252"/>
      <c r="X17" s="253"/>
      <c r="Y17" s="252"/>
      <c r="Z17" s="254"/>
      <c r="AA17" s="255"/>
      <c r="AB17" s="251"/>
      <c r="AC17" s="252"/>
      <c r="AD17" s="253"/>
      <c r="AE17" s="252"/>
      <c r="AF17" s="254"/>
      <c r="AG17" s="255"/>
      <c r="AH17" s="251"/>
      <c r="AI17" s="252"/>
      <c r="AJ17" s="253"/>
      <c r="AK17" s="252"/>
      <c r="AL17" s="254"/>
      <c r="AM17" s="255"/>
      <c r="AN17" s="251"/>
      <c r="AO17" s="252"/>
      <c r="AP17" s="253"/>
      <c r="AQ17" s="252"/>
      <c r="AR17" s="254"/>
      <c r="AS17" s="255"/>
      <c r="AT17" s="760"/>
      <c r="AU17" s="761"/>
      <c r="AV17" s="760"/>
      <c r="AW17" s="761"/>
      <c r="AX17" s="762"/>
      <c r="AY17" s="762"/>
      <c r="AZ17" s="536"/>
      <c r="BA17" s="76"/>
      <c r="BB17" s="23">
        <v>1</v>
      </c>
      <c r="BC17" s="16">
        <v>14</v>
      </c>
      <c r="BD17" s="23">
        <v>2</v>
      </c>
      <c r="BE17" s="24">
        <v>1</v>
      </c>
      <c r="BF17" s="573" t="s">
        <v>333</v>
      </c>
      <c r="BG17" s="573" t="s">
        <v>348</v>
      </c>
    </row>
    <row r="18" spans="1:59" x14ac:dyDescent="0.2">
      <c r="A18" s="541" t="s">
        <v>785</v>
      </c>
      <c r="B18" s="748" t="s">
        <v>34</v>
      </c>
      <c r="C18" s="746" t="s">
        <v>633</v>
      </c>
      <c r="D18" s="517"/>
      <c r="E18" s="518" t="str">
        <f t="shared" si="20"/>
        <v/>
      </c>
      <c r="F18" s="519"/>
      <c r="G18" s="518" t="str">
        <f t="shared" si="21"/>
        <v/>
      </c>
      <c r="H18" s="520"/>
      <c r="I18" s="521"/>
      <c r="J18" s="517"/>
      <c r="K18" s="749" t="str">
        <f t="shared" si="22"/>
        <v/>
      </c>
      <c r="L18" s="750"/>
      <c r="M18" s="749" t="str">
        <f t="shared" si="23"/>
        <v/>
      </c>
      <c r="N18" s="751"/>
      <c r="O18" s="752"/>
      <c r="P18" s="753"/>
      <c r="Q18" s="749" t="str">
        <f t="shared" si="2"/>
        <v/>
      </c>
      <c r="R18" s="750"/>
      <c r="S18" s="749" t="str">
        <f t="shared" si="3"/>
        <v/>
      </c>
      <c r="T18" s="751"/>
      <c r="U18" s="752"/>
      <c r="V18" s="753"/>
      <c r="W18" s="749" t="str">
        <f t="shared" si="4"/>
        <v/>
      </c>
      <c r="X18" s="750"/>
      <c r="Y18" s="749" t="str">
        <f t="shared" si="5"/>
        <v/>
      </c>
      <c r="Z18" s="751"/>
      <c r="AA18" s="752"/>
      <c r="AB18" s="753"/>
      <c r="AC18" s="749"/>
      <c r="AD18" s="750"/>
      <c r="AE18" s="749"/>
      <c r="AF18" s="751"/>
      <c r="AG18" s="752"/>
      <c r="AH18" s="753"/>
      <c r="AI18" s="749" t="str">
        <f t="shared" si="8"/>
        <v/>
      </c>
      <c r="AJ18" s="750"/>
      <c r="AK18" s="749" t="str">
        <f t="shared" si="9"/>
        <v/>
      </c>
      <c r="AL18" s="751"/>
      <c r="AM18" s="752"/>
      <c r="AN18" s="754">
        <v>1</v>
      </c>
      <c r="AO18" s="755">
        <v>14</v>
      </c>
      <c r="AP18" s="756">
        <v>1</v>
      </c>
      <c r="AQ18" s="755">
        <v>14</v>
      </c>
      <c r="AR18" s="650">
        <v>3</v>
      </c>
      <c r="AS18" s="759" t="s">
        <v>15</v>
      </c>
      <c r="AT18" s="763"/>
      <c r="AU18" s="764"/>
      <c r="AV18" s="763"/>
      <c r="AW18" s="764"/>
      <c r="AX18" s="763"/>
      <c r="AY18" s="15"/>
      <c r="AZ18" s="22">
        <f t="shared" si="14"/>
        <v>1</v>
      </c>
      <c r="BA18" s="16">
        <v>14</v>
      </c>
      <c r="BB18" s="23">
        <f t="shared" si="16"/>
        <v>1</v>
      </c>
      <c r="BC18" s="16">
        <v>14</v>
      </c>
      <c r="BD18" s="23">
        <f t="shared" si="18"/>
        <v>3</v>
      </c>
      <c r="BE18" s="24">
        <f t="shared" si="19"/>
        <v>2</v>
      </c>
      <c r="BF18" s="573" t="s">
        <v>389</v>
      </c>
      <c r="BG18" s="573" t="s">
        <v>786</v>
      </c>
    </row>
    <row r="19" spans="1:59" ht="15.75" customHeight="1" x14ac:dyDescent="0.2">
      <c r="A19" s="541" t="s">
        <v>206</v>
      </c>
      <c r="B19" s="29" t="s">
        <v>34</v>
      </c>
      <c r="C19" s="534" t="s">
        <v>207</v>
      </c>
      <c r="D19" s="251"/>
      <c r="E19" s="252" t="str">
        <f t="shared" si="20"/>
        <v/>
      </c>
      <c r="F19" s="253"/>
      <c r="G19" s="252" t="str">
        <f t="shared" si="21"/>
        <v/>
      </c>
      <c r="H19" s="254"/>
      <c r="I19" s="255"/>
      <c r="J19" s="251"/>
      <c r="K19" s="252" t="str">
        <f t="shared" si="22"/>
        <v/>
      </c>
      <c r="L19" s="253"/>
      <c r="M19" s="252" t="str">
        <f t="shared" si="23"/>
        <v/>
      </c>
      <c r="N19" s="254"/>
      <c r="O19" s="255"/>
      <c r="P19" s="251"/>
      <c r="Q19" s="252" t="str">
        <f t="shared" si="2"/>
        <v/>
      </c>
      <c r="R19" s="253"/>
      <c r="S19" s="252" t="str">
        <f t="shared" si="3"/>
        <v/>
      </c>
      <c r="T19" s="254"/>
      <c r="U19" s="255"/>
      <c r="V19" s="251"/>
      <c r="W19" s="252" t="str">
        <f t="shared" si="4"/>
        <v/>
      </c>
      <c r="X19" s="253"/>
      <c r="Y19" s="252" t="str">
        <f t="shared" si="5"/>
        <v/>
      </c>
      <c r="Z19" s="254"/>
      <c r="AA19" s="255"/>
      <c r="AB19" s="251"/>
      <c r="AC19" s="252" t="str">
        <f t="shared" si="6"/>
        <v/>
      </c>
      <c r="AD19" s="253"/>
      <c r="AE19" s="252" t="str">
        <f t="shared" si="7"/>
        <v/>
      </c>
      <c r="AF19" s="254"/>
      <c r="AG19" s="255"/>
      <c r="AH19" s="251"/>
      <c r="AI19" s="252" t="str">
        <f t="shared" si="8"/>
        <v/>
      </c>
      <c r="AJ19" s="253"/>
      <c r="AK19" s="252" t="str">
        <f t="shared" si="9"/>
        <v/>
      </c>
      <c r="AL19" s="254"/>
      <c r="AM19" s="255"/>
      <c r="AN19" s="251"/>
      <c r="AO19" s="252" t="str">
        <f t="shared" si="10"/>
        <v/>
      </c>
      <c r="AP19" s="253"/>
      <c r="AQ19" s="252" t="str">
        <f t="shared" si="11"/>
        <v/>
      </c>
      <c r="AR19" s="254"/>
      <c r="AS19" s="255"/>
      <c r="AT19" s="251"/>
      <c r="AU19" s="252" t="str">
        <f t="shared" si="24"/>
        <v/>
      </c>
      <c r="AV19" s="253">
        <v>1</v>
      </c>
      <c r="AW19" s="252">
        <v>10</v>
      </c>
      <c r="AX19" s="254">
        <v>1</v>
      </c>
      <c r="AY19" s="255" t="s">
        <v>71</v>
      </c>
      <c r="AZ19" s="22" t="str">
        <f t="shared" si="14"/>
        <v/>
      </c>
      <c r="BA19" s="16" t="str">
        <f t="shared" si="15"/>
        <v/>
      </c>
      <c r="BB19" s="23">
        <f t="shared" si="16"/>
        <v>1</v>
      </c>
      <c r="BC19" s="16">
        <v>10</v>
      </c>
      <c r="BD19" s="23">
        <f t="shared" si="18"/>
        <v>1</v>
      </c>
      <c r="BE19" s="24">
        <f t="shared" si="19"/>
        <v>1</v>
      </c>
      <c r="BF19" s="573" t="s">
        <v>334</v>
      </c>
      <c r="BG19" s="573" t="s">
        <v>335</v>
      </c>
    </row>
    <row r="20" spans="1:59" s="412" customFormat="1" ht="15.75" customHeight="1" x14ac:dyDescent="0.2">
      <c r="A20" s="541" t="s">
        <v>414</v>
      </c>
      <c r="B20" s="29" t="s">
        <v>34</v>
      </c>
      <c r="C20" s="534" t="s">
        <v>314</v>
      </c>
      <c r="D20" s="377"/>
      <c r="E20" s="378" t="str">
        <f t="shared" si="20"/>
        <v/>
      </c>
      <c r="F20" s="380"/>
      <c r="G20" s="378" t="str">
        <f t="shared" si="21"/>
        <v/>
      </c>
      <c r="H20" s="381"/>
      <c r="I20" s="382"/>
      <c r="J20" s="377"/>
      <c r="K20" s="252" t="str">
        <f t="shared" si="22"/>
        <v/>
      </c>
      <c r="L20" s="253"/>
      <c r="M20" s="252" t="str">
        <f t="shared" si="23"/>
        <v/>
      </c>
      <c r="N20" s="254"/>
      <c r="O20" s="255"/>
      <c r="P20" s="251"/>
      <c r="Q20" s="252" t="str">
        <f t="shared" si="2"/>
        <v/>
      </c>
      <c r="R20" s="253"/>
      <c r="S20" s="252" t="str">
        <f t="shared" si="3"/>
        <v/>
      </c>
      <c r="T20" s="254"/>
      <c r="U20" s="255"/>
      <c r="V20" s="251"/>
      <c r="W20" s="252" t="str">
        <f t="shared" si="4"/>
        <v/>
      </c>
      <c r="X20" s="253"/>
      <c r="Y20" s="252" t="str">
        <f t="shared" si="5"/>
        <v/>
      </c>
      <c r="Z20" s="254"/>
      <c r="AA20" s="255"/>
      <c r="AB20" s="251"/>
      <c r="AC20" s="252"/>
      <c r="AD20" s="253"/>
      <c r="AE20" s="252"/>
      <c r="AF20" s="254"/>
      <c r="AG20" s="255"/>
      <c r="AH20" s="754">
        <v>1</v>
      </c>
      <c r="AI20" s="755">
        <v>14</v>
      </c>
      <c r="AJ20" s="756">
        <v>1</v>
      </c>
      <c r="AK20" s="755">
        <v>14</v>
      </c>
      <c r="AL20" s="650">
        <v>3</v>
      </c>
      <c r="AM20" s="255" t="s">
        <v>89</v>
      </c>
      <c r="AN20" s="251"/>
      <c r="AO20" s="252" t="str">
        <f t="shared" si="10"/>
        <v/>
      </c>
      <c r="AP20" s="253"/>
      <c r="AQ20" s="252" t="str">
        <f t="shared" si="11"/>
        <v/>
      </c>
      <c r="AR20" s="254"/>
      <c r="AS20" s="255"/>
      <c r="AT20" s="15"/>
      <c r="AU20" s="16" t="str">
        <f t="shared" si="24"/>
        <v/>
      </c>
      <c r="AV20" s="15"/>
      <c r="AW20" s="16" t="str">
        <f t="shared" si="25"/>
        <v/>
      </c>
      <c r="AX20" s="15"/>
      <c r="AY20" s="15"/>
      <c r="AZ20" s="22">
        <f t="shared" si="14"/>
        <v>1</v>
      </c>
      <c r="BA20" s="16">
        <f t="shared" si="15"/>
        <v>14</v>
      </c>
      <c r="BB20" s="23">
        <f t="shared" si="16"/>
        <v>1</v>
      </c>
      <c r="BC20" s="16">
        <f t="shared" si="17"/>
        <v>14</v>
      </c>
      <c r="BD20" s="23">
        <f t="shared" si="18"/>
        <v>3</v>
      </c>
      <c r="BE20" s="24">
        <f t="shared" si="19"/>
        <v>2</v>
      </c>
      <c r="BF20" s="573" t="s">
        <v>389</v>
      </c>
      <c r="BG20" s="573" t="s">
        <v>439</v>
      </c>
    </row>
    <row r="21" spans="1:59" s="412" customFormat="1" ht="15.75" customHeight="1" x14ac:dyDescent="0.2">
      <c r="A21" s="541" t="s">
        <v>415</v>
      </c>
      <c r="B21" s="29" t="s">
        <v>34</v>
      </c>
      <c r="C21" s="534" t="s">
        <v>315</v>
      </c>
      <c r="D21" s="377"/>
      <c r="E21" s="378" t="str">
        <f t="shared" si="20"/>
        <v/>
      </c>
      <c r="F21" s="380"/>
      <c r="G21" s="378" t="str">
        <f t="shared" si="21"/>
        <v/>
      </c>
      <c r="H21" s="381"/>
      <c r="I21" s="382"/>
      <c r="J21" s="377"/>
      <c r="K21" s="252" t="str">
        <f t="shared" si="22"/>
        <v/>
      </c>
      <c r="L21" s="253"/>
      <c r="M21" s="252" t="str">
        <f t="shared" si="23"/>
        <v/>
      </c>
      <c r="N21" s="254"/>
      <c r="O21" s="255"/>
      <c r="P21" s="251"/>
      <c r="Q21" s="252" t="str">
        <f t="shared" si="2"/>
        <v/>
      </c>
      <c r="R21" s="253"/>
      <c r="S21" s="252" t="str">
        <f t="shared" si="3"/>
        <v/>
      </c>
      <c r="T21" s="254"/>
      <c r="U21" s="255"/>
      <c r="V21" s="251"/>
      <c r="W21" s="252" t="str">
        <f t="shared" si="4"/>
        <v/>
      </c>
      <c r="X21" s="253"/>
      <c r="Y21" s="252" t="str">
        <f t="shared" si="5"/>
        <v/>
      </c>
      <c r="Z21" s="254"/>
      <c r="AA21" s="255"/>
      <c r="AB21" s="251"/>
      <c r="AC21" s="252" t="str">
        <f t="shared" si="6"/>
        <v/>
      </c>
      <c r="AD21" s="253"/>
      <c r="AE21" s="252" t="str">
        <f t="shared" si="7"/>
        <v/>
      </c>
      <c r="AF21" s="254"/>
      <c r="AG21" s="255"/>
      <c r="AH21" s="251"/>
      <c r="AI21" s="252" t="str">
        <f t="shared" si="8"/>
        <v/>
      </c>
      <c r="AJ21" s="253"/>
      <c r="AK21" s="252" t="str">
        <f t="shared" si="9"/>
        <v/>
      </c>
      <c r="AL21" s="254"/>
      <c r="AM21" s="255"/>
      <c r="AN21" s="251">
        <v>2</v>
      </c>
      <c r="AO21" s="252">
        <v>28</v>
      </c>
      <c r="AP21" s="253">
        <v>1</v>
      </c>
      <c r="AQ21" s="252">
        <v>14</v>
      </c>
      <c r="AR21" s="259">
        <v>3</v>
      </c>
      <c r="AS21" s="255" t="s">
        <v>89</v>
      </c>
      <c r="AT21" s="15"/>
      <c r="AU21" s="16" t="str">
        <f t="shared" si="24"/>
        <v/>
      </c>
      <c r="AV21" s="15"/>
      <c r="AW21" s="16" t="str">
        <f t="shared" si="25"/>
        <v/>
      </c>
      <c r="AX21" s="15"/>
      <c r="AY21" s="15"/>
      <c r="AZ21" s="22">
        <f t="shared" si="14"/>
        <v>2</v>
      </c>
      <c r="BA21" s="16">
        <f t="shared" si="15"/>
        <v>28</v>
      </c>
      <c r="BB21" s="23">
        <f t="shared" si="16"/>
        <v>1</v>
      </c>
      <c r="BC21" s="16">
        <f t="shared" si="17"/>
        <v>14</v>
      </c>
      <c r="BD21" s="23">
        <f t="shared" si="18"/>
        <v>3</v>
      </c>
      <c r="BE21" s="24">
        <f t="shared" si="19"/>
        <v>3</v>
      </c>
      <c r="BF21" s="573" t="s">
        <v>389</v>
      </c>
      <c r="BG21" s="573" t="s">
        <v>439</v>
      </c>
    </row>
    <row r="22" spans="1:59" s="412" customFormat="1" ht="15.75" customHeight="1" x14ac:dyDescent="0.2">
      <c r="A22" s="541" t="s">
        <v>416</v>
      </c>
      <c r="B22" s="29" t="s">
        <v>34</v>
      </c>
      <c r="C22" s="534" t="s">
        <v>316</v>
      </c>
      <c r="D22" s="377"/>
      <c r="E22" s="378" t="str">
        <f t="shared" si="20"/>
        <v/>
      </c>
      <c r="F22" s="380"/>
      <c r="G22" s="378" t="str">
        <f t="shared" si="21"/>
        <v/>
      </c>
      <c r="H22" s="381"/>
      <c r="I22" s="382"/>
      <c r="J22" s="377"/>
      <c r="K22" s="252" t="str">
        <f t="shared" si="22"/>
        <v/>
      </c>
      <c r="L22" s="253"/>
      <c r="M22" s="252" t="str">
        <f t="shared" si="23"/>
        <v/>
      </c>
      <c r="N22" s="254"/>
      <c r="O22" s="255"/>
      <c r="P22" s="251"/>
      <c r="Q22" s="252" t="str">
        <f t="shared" si="2"/>
        <v/>
      </c>
      <c r="R22" s="253"/>
      <c r="S22" s="252" t="str">
        <f t="shared" si="3"/>
        <v/>
      </c>
      <c r="T22" s="254"/>
      <c r="U22" s="255"/>
      <c r="V22" s="251"/>
      <c r="W22" s="252" t="str">
        <f t="shared" si="4"/>
        <v/>
      </c>
      <c r="X22" s="253"/>
      <c r="Y22" s="252" t="str">
        <f t="shared" si="5"/>
        <v/>
      </c>
      <c r="Z22" s="254"/>
      <c r="AA22" s="255"/>
      <c r="AB22" s="251"/>
      <c r="AC22" s="252" t="str">
        <f t="shared" si="6"/>
        <v/>
      </c>
      <c r="AD22" s="253"/>
      <c r="AE22" s="252" t="str">
        <f t="shared" si="7"/>
        <v/>
      </c>
      <c r="AF22" s="254"/>
      <c r="AG22" s="255"/>
      <c r="AH22" s="251"/>
      <c r="AI22" s="252" t="str">
        <f t="shared" si="8"/>
        <v/>
      </c>
      <c r="AJ22" s="253"/>
      <c r="AK22" s="252" t="str">
        <f t="shared" si="9"/>
        <v/>
      </c>
      <c r="AL22" s="254"/>
      <c r="AM22" s="255"/>
      <c r="AN22" s="251"/>
      <c r="AO22" s="252" t="str">
        <f t="shared" si="10"/>
        <v/>
      </c>
      <c r="AP22" s="253"/>
      <c r="AQ22" s="252" t="str">
        <f t="shared" si="11"/>
        <v/>
      </c>
      <c r="AR22" s="254"/>
      <c r="AS22" s="255"/>
      <c r="AT22" s="15">
        <v>1</v>
      </c>
      <c r="AU22" s="16">
        <v>10</v>
      </c>
      <c r="AV22" s="15">
        <v>1</v>
      </c>
      <c r="AW22" s="16">
        <v>10</v>
      </c>
      <c r="AX22" s="15">
        <v>2</v>
      </c>
      <c r="AY22" s="15" t="s">
        <v>200</v>
      </c>
      <c r="AZ22" s="22">
        <f t="shared" si="14"/>
        <v>1</v>
      </c>
      <c r="BA22" s="16">
        <v>10</v>
      </c>
      <c r="BB22" s="23">
        <f t="shared" si="16"/>
        <v>1</v>
      </c>
      <c r="BC22" s="16">
        <v>10</v>
      </c>
      <c r="BD22" s="23">
        <f t="shared" si="18"/>
        <v>2</v>
      </c>
      <c r="BE22" s="24">
        <f t="shared" si="19"/>
        <v>2</v>
      </c>
      <c r="BF22" s="573" t="s">
        <v>389</v>
      </c>
      <c r="BG22" s="573" t="s">
        <v>439</v>
      </c>
    </row>
    <row r="23" spans="1:59" s="412" customFormat="1" ht="15.75" x14ac:dyDescent="0.25">
      <c r="A23" s="712" t="s">
        <v>417</v>
      </c>
      <c r="B23" s="29" t="s">
        <v>34</v>
      </c>
      <c r="C23" s="649" t="s">
        <v>854</v>
      </c>
      <c r="D23" s="377"/>
      <c r="E23" s="378" t="str">
        <f t="shared" si="20"/>
        <v/>
      </c>
      <c r="F23" s="380"/>
      <c r="G23" s="378" t="str">
        <f t="shared" si="21"/>
        <v/>
      </c>
      <c r="H23" s="381"/>
      <c r="I23" s="382"/>
      <c r="J23" s="517"/>
      <c r="K23" s="749"/>
      <c r="L23" s="750"/>
      <c r="M23" s="749"/>
      <c r="N23" s="751"/>
      <c r="O23" s="752"/>
      <c r="P23" s="251">
        <v>1</v>
      </c>
      <c r="Q23" s="252">
        <v>14</v>
      </c>
      <c r="R23" s="253">
        <v>1</v>
      </c>
      <c r="S23" s="252">
        <v>14</v>
      </c>
      <c r="T23" s="535">
        <v>3</v>
      </c>
      <c r="U23" s="255" t="s">
        <v>295</v>
      </c>
      <c r="V23" s="251"/>
      <c r="W23" s="252" t="str">
        <f t="shared" si="4"/>
        <v/>
      </c>
      <c r="X23" s="253"/>
      <c r="Y23" s="252" t="str">
        <f t="shared" si="5"/>
        <v/>
      </c>
      <c r="Z23" s="254"/>
      <c r="AA23" s="255"/>
      <c r="AB23" s="251"/>
      <c r="AC23" s="252"/>
      <c r="AD23" s="253"/>
      <c r="AE23" s="252"/>
      <c r="AF23" s="254"/>
      <c r="AG23" s="255"/>
      <c r="AH23" s="251"/>
      <c r="AI23" s="252" t="str">
        <f t="shared" si="8"/>
        <v/>
      </c>
      <c r="AJ23" s="253"/>
      <c r="AK23" s="252" t="str">
        <f t="shared" si="9"/>
        <v/>
      </c>
      <c r="AL23" s="254"/>
      <c r="AM23" s="255"/>
      <c r="AN23" s="251"/>
      <c r="AO23" s="252" t="str">
        <f t="shared" si="10"/>
        <v/>
      </c>
      <c r="AP23" s="253"/>
      <c r="AQ23" s="252" t="str">
        <f t="shared" si="11"/>
        <v/>
      </c>
      <c r="AR23" s="254"/>
      <c r="AS23" s="255"/>
      <c r="AT23" s="15"/>
      <c r="AU23" s="16" t="str">
        <f t="shared" si="24"/>
        <v/>
      </c>
      <c r="AV23" s="15"/>
      <c r="AW23" s="16" t="str">
        <f t="shared" si="25"/>
        <v/>
      </c>
      <c r="AX23" s="15"/>
      <c r="AY23" s="15"/>
      <c r="AZ23" s="270">
        <f t="shared" si="14"/>
        <v>1</v>
      </c>
      <c r="BA23" s="115">
        <f t="shared" si="15"/>
        <v>14</v>
      </c>
      <c r="BB23" s="271">
        <f t="shared" si="16"/>
        <v>1</v>
      </c>
      <c r="BC23" s="115">
        <f t="shared" si="17"/>
        <v>14</v>
      </c>
      <c r="BD23" s="271">
        <f t="shared" si="18"/>
        <v>3</v>
      </c>
      <c r="BE23" s="24">
        <f t="shared" si="19"/>
        <v>2</v>
      </c>
      <c r="BF23" s="573" t="s">
        <v>389</v>
      </c>
      <c r="BG23" s="573" t="s">
        <v>440</v>
      </c>
    </row>
    <row r="24" spans="1:59" s="412" customFormat="1" ht="15.75" x14ac:dyDescent="0.25">
      <c r="A24" s="712" t="s">
        <v>418</v>
      </c>
      <c r="B24" s="29" t="s">
        <v>34</v>
      </c>
      <c r="C24" s="649" t="s">
        <v>842</v>
      </c>
      <c r="D24" s="377"/>
      <c r="E24" s="378" t="str">
        <f t="shared" si="20"/>
        <v/>
      </c>
      <c r="F24" s="380"/>
      <c r="G24" s="378" t="str">
        <f t="shared" si="21"/>
        <v/>
      </c>
      <c r="H24" s="381"/>
      <c r="I24" s="382"/>
      <c r="J24" s="251"/>
      <c r="K24" s="252" t="str">
        <f t="shared" si="22"/>
        <v/>
      </c>
      <c r="L24" s="253"/>
      <c r="M24" s="252" t="str">
        <f t="shared" si="23"/>
        <v/>
      </c>
      <c r="N24" s="254"/>
      <c r="O24" s="255"/>
      <c r="P24" s="753"/>
      <c r="Q24" s="749"/>
      <c r="R24" s="750"/>
      <c r="S24" s="749"/>
      <c r="T24" s="751"/>
      <c r="U24" s="752"/>
      <c r="V24" s="251">
        <v>1</v>
      </c>
      <c r="W24" s="252">
        <v>14</v>
      </c>
      <c r="X24" s="253">
        <v>1</v>
      </c>
      <c r="Y24" s="252">
        <v>14</v>
      </c>
      <c r="Z24" s="453">
        <v>3</v>
      </c>
      <c r="AA24" s="255" t="s">
        <v>295</v>
      </c>
      <c r="AB24" s="251"/>
      <c r="AC24" s="252" t="str">
        <f t="shared" si="6"/>
        <v/>
      </c>
      <c r="AD24" s="253"/>
      <c r="AE24" s="252"/>
      <c r="AF24" s="254"/>
      <c r="AG24" s="255"/>
      <c r="AH24" s="251"/>
      <c r="AI24" s="252"/>
      <c r="AJ24" s="253"/>
      <c r="AK24" s="252"/>
      <c r="AL24" s="254"/>
      <c r="AM24" s="255"/>
      <c r="AN24" s="251"/>
      <c r="AO24" s="252" t="str">
        <f t="shared" si="10"/>
        <v/>
      </c>
      <c r="AP24" s="253"/>
      <c r="AQ24" s="252" t="str">
        <f t="shared" si="11"/>
        <v/>
      </c>
      <c r="AR24" s="254"/>
      <c r="AS24" s="255"/>
      <c r="AT24" s="15"/>
      <c r="AU24" s="16" t="str">
        <f>IF(AT24*15=0,"",AT24*15)</f>
        <v/>
      </c>
      <c r="AV24" s="15"/>
      <c r="AW24" s="16" t="str">
        <f>IF(AV24*15=0,"",AV24*15)</f>
        <v/>
      </c>
      <c r="AX24" s="15"/>
      <c r="AY24" s="15"/>
      <c r="AZ24" s="270">
        <f t="shared" si="14"/>
        <v>1</v>
      </c>
      <c r="BA24" s="115">
        <f t="shared" si="15"/>
        <v>14</v>
      </c>
      <c r="BB24" s="271">
        <f t="shared" si="16"/>
        <v>1</v>
      </c>
      <c r="BC24" s="115">
        <f t="shared" si="17"/>
        <v>14</v>
      </c>
      <c r="BD24" s="271">
        <f t="shared" si="18"/>
        <v>3</v>
      </c>
      <c r="BE24" s="24">
        <f t="shared" si="19"/>
        <v>2</v>
      </c>
      <c r="BF24" s="573" t="s">
        <v>389</v>
      </c>
      <c r="BG24" s="573" t="s">
        <v>440</v>
      </c>
    </row>
    <row r="25" spans="1:59" s="412" customFormat="1" ht="15.75" customHeight="1" x14ac:dyDescent="0.2">
      <c r="A25" s="541" t="s">
        <v>419</v>
      </c>
      <c r="B25" s="29" t="s">
        <v>34</v>
      </c>
      <c r="C25" s="534" t="s">
        <v>843</v>
      </c>
      <c r="D25" s="377"/>
      <c r="E25" s="378" t="str">
        <f t="shared" si="20"/>
        <v/>
      </c>
      <c r="F25" s="380"/>
      <c r="G25" s="378" t="str">
        <f t="shared" si="21"/>
        <v/>
      </c>
      <c r="H25" s="381"/>
      <c r="I25" s="382"/>
      <c r="J25" s="251"/>
      <c r="K25" s="252" t="str">
        <f t="shared" si="22"/>
        <v/>
      </c>
      <c r="L25" s="253"/>
      <c r="M25" s="252" t="str">
        <f t="shared" si="23"/>
        <v/>
      </c>
      <c r="N25" s="254"/>
      <c r="O25" s="255"/>
      <c r="P25" s="251"/>
      <c r="Q25" s="252" t="str">
        <f t="shared" si="2"/>
        <v/>
      </c>
      <c r="R25" s="253"/>
      <c r="S25" s="252" t="str">
        <f t="shared" si="3"/>
        <v/>
      </c>
      <c r="T25" s="254"/>
      <c r="U25" s="255"/>
      <c r="V25" s="753"/>
      <c r="W25" s="749"/>
      <c r="X25" s="750"/>
      <c r="Y25" s="749"/>
      <c r="Z25" s="751"/>
      <c r="AA25" s="752"/>
      <c r="AB25" s="251">
        <v>1</v>
      </c>
      <c r="AC25" s="252">
        <v>14</v>
      </c>
      <c r="AD25" s="253">
        <v>1</v>
      </c>
      <c r="AE25" s="252">
        <v>14</v>
      </c>
      <c r="AF25" s="254">
        <v>3</v>
      </c>
      <c r="AG25" s="255" t="s">
        <v>295</v>
      </c>
      <c r="AH25" s="251"/>
      <c r="AI25" s="757" t="str">
        <f t="shared" si="8"/>
        <v/>
      </c>
      <c r="AJ25" s="253"/>
      <c r="AK25" s="252" t="str">
        <f t="shared" si="9"/>
        <v/>
      </c>
      <c r="AL25" s="254"/>
      <c r="AM25" s="255"/>
      <c r="AN25" s="251"/>
      <c r="AO25" s="252" t="str">
        <f t="shared" si="10"/>
        <v/>
      </c>
      <c r="AP25" s="253"/>
      <c r="AQ25" s="252"/>
      <c r="AR25" s="254"/>
      <c r="AS25" s="255"/>
      <c r="AT25" s="15"/>
      <c r="AU25" s="16" t="str">
        <f t="shared" si="24"/>
        <v/>
      </c>
      <c r="AV25" s="15"/>
      <c r="AW25" s="16" t="str">
        <f t="shared" si="25"/>
        <v/>
      </c>
      <c r="AX25" s="15"/>
      <c r="AY25" s="15"/>
      <c r="AZ25" s="22">
        <f t="shared" si="14"/>
        <v>1</v>
      </c>
      <c r="BA25" s="16">
        <f t="shared" si="15"/>
        <v>14</v>
      </c>
      <c r="BB25" s="23">
        <f t="shared" si="16"/>
        <v>1</v>
      </c>
      <c r="BC25" s="16">
        <f t="shared" si="17"/>
        <v>14</v>
      </c>
      <c r="BD25" s="23">
        <f t="shared" si="18"/>
        <v>3</v>
      </c>
      <c r="BE25" s="24">
        <f t="shared" si="19"/>
        <v>2</v>
      </c>
      <c r="BF25" s="573" t="s">
        <v>389</v>
      </c>
      <c r="BG25" s="573" t="s">
        <v>440</v>
      </c>
    </row>
    <row r="26" spans="1:59" s="412" customFormat="1" ht="15.75" customHeight="1" x14ac:dyDescent="0.2">
      <c r="A26" s="541" t="s">
        <v>420</v>
      </c>
      <c r="B26" s="29" t="s">
        <v>34</v>
      </c>
      <c r="C26" s="534" t="s">
        <v>844</v>
      </c>
      <c r="D26" s="377"/>
      <c r="E26" s="378" t="str">
        <f t="shared" si="20"/>
        <v/>
      </c>
      <c r="F26" s="380"/>
      <c r="G26" s="378" t="str">
        <f t="shared" si="21"/>
        <v/>
      </c>
      <c r="H26" s="381"/>
      <c r="I26" s="382"/>
      <c r="J26" s="251"/>
      <c r="K26" s="252" t="str">
        <f t="shared" si="22"/>
        <v/>
      </c>
      <c r="L26" s="253"/>
      <c r="M26" s="252" t="str">
        <f t="shared" si="23"/>
        <v/>
      </c>
      <c r="N26" s="254"/>
      <c r="O26" s="255"/>
      <c r="P26" s="251"/>
      <c r="Q26" s="252" t="str">
        <f t="shared" si="2"/>
        <v/>
      </c>
      <c r="R26" s="253"/>
      <c r="S26" s="252" t="str">
        <f t="shared" si="3"/>
        <v/>
      </c>
      <c r="T26" s="254"/>
      <c r="U26" s="255"/>
      <c r="V26" s="251"/>
      <c r="W26" s="252" t="str">
        <f t="shared" si="4"/>
        <v/>
      </c>
      <c r="X26" s="253"/>
      <c r="Y26" s="252" t="str">
        <f t="shared" si="5"/>
        <v/>
      </c>
      <c r="Z26" s="254"/>
      <c r="AA26" s="255"/>
      <c r="AB26" s="753"/>
      <c r="AC26" s="749"/>
      <c r="AD26" s="750"/>
      <c r="AE26" s="749"/>
      <c r="AF26" s="751"/>
      <c r="AG26" s="752"/>
      <c r="AH26" s="251">
        <v>1</v>
      </c>
      <c r="AI26" s="252">
        <v>14</v>
      </c>
      <c r="AJ26" s="253">
        <v>1</v>
      </c>
      <c r="AK26" s="252">
        <v>14</v>
      </c>
      <c r="AL26" s="254">
        <v>3</v>
      </c>
      <c r="AM26" s="255" t="s">
        <v>341</v>
      </c>
      <c r="AN26" s="251"/>
      <c r="AO26" s="252" t="str">
        <f t="shared" si="10"/>
        <v/>
      </c>
      <c r="AP26" s="253"/>
      <c r="AQ26" s="252" t="str">
        <f t="shared" si="11"/>
        <v/>
      </c>
      <c r="AR26" s="254"/>
      <c r="AS26" s="255"/>
      <c r="AT26" s="15"/>
      <c r="AU26" s="16"/>
      <c r="AV26" s="15"/>
      <c r="AW26" s="16"/>
      <c r="AX26" s="15"/>
      <c r="AY26" s="15"/>
      <c r="AZ26" s="22">
        <f t="shared" si="14"/>
        <v>1</v>
      </c>
      <c r="BA26" s="16">
        <f t="shared" si="15"/>
        <v>14</v>
      </c>
      <c r="BB26" s="23">
        <f t="shared" si="16"/>
        <v>1</v>
      </c>
      <c r="BC26" s="16">
        <f t="shared" si="17"/>
        <v>14</v>
      </c>
      <c r="BD26" s="23">
        <f t="shared" si="18"/>
        <v>3</v>
      </c>
      <c r="BE26" s="24">
        <f t="shared" si="19"/>
        <v>2</v>
      </c>
      <c r="BF26" s="573" t="s">
        <v>389</v>
      </c>
      <c r="BG26" s="573" t="s">
        <v>440</v>
      </c>
    </row>
    <row r="27" spans="1:59" s="412" customFormat="1" ht="15.75" customHeight="1" x14ac:dyDescent="0.2">
      <c r="A27" s="541" t="s">
        <v>421</v>
      </c>
      <c r="B27" s="29" t="s">
        <v>34</v>
      </c>
      <c r="C27" s="534" t="s">
        <v>317</v>
      </c>
      <c r="D27" s="377"/>
      <c r="E27" s="378" t="str">
        <f t="shared" si="20"/>
        <v/>
      </c>
      <c r="F27" s="380"/>
      <c r="G27" s="378" t="str">
        <f t="shared" si="21"/>
        <v/>
      </c>
      <c r="H27" s="381"/>
      <c r="I27" s="382"/>
      <c r="J27" s="251"/>
      <c r="K27" s="252" t="str">
        <f t="shared" si="22"/>
        <v/>
      </c>
      <c r="L27" s="253"/>
      <c r="M27" s="252" t="str">
        <f t="shared" si="23"/>
        <v/>
      </c>
      <c r="N27" s="254"/>
      <c r="O27" s="255"/>
      <c r="P27" s="251">
        <v>2</v>
      </c>
      <c r="Q27" s="252">
        <v>28</v>
      </c>
      <c r="R27" s="253">
        <v>2</v>
      </c>
      <c r="S27" s="252">
        <v>28</v>
      </c>
      <c r="T27" s="254">
        <v>6</v>
      </c>
      <c r="U27" s="255" t="s">
        <v>15</v>
      </c>
      <c r="V27" s="251"/>
      <c r="W27" s="252"/>
      <c r="X27" s="253"/>
      <c r="Y27" s="252"/>
      <c r="Z27" s="254"/>
      <c r="AA27" s="255"/>
      <c r="AB27" s="251"/>
      <c r="AC27" s="252"/>
      <c r="AD27" s="253"/>
      <c r="AE27" s="252"/>
      <c r="AF27" s="254"/>
      <c r="AG27" s="255"/>
      <c r="AH27" s="251"/>
      <c r="AI27" s="252" t="str">
        <f t="shared" si="8"/>
        <v/>
      </c>
      <c r="AJ27" s="253"/>
      <c r="AK27" s="252" t="str">
        <f t="shared" si="9"/>
        <v/>
      </c>
      <c r="AL27" s="254"/>
      <c r="AM27" s="255"/>
      <c r="AN27" s="251"/>
      <c r="AO27" s="252" t="str">
        <f t="shared" si="10"/>
        <v/>
      </c>
      <c r="AP27" s="253"/>
      <c r="AQ27" s="252" t="str">
        <f t="shared" si="11"/>
        <v/>
      </c>
      <c r="AR27" s="254"/>
      <c r="AS27" s="255"/>
      <c r="AT27" s="15"/>
      <c r="AU27" s="16" t="str">
        <f>IF(AT27*15=0,"",AT27*15)</f>
        <v/>
      </c>
      <c r="AV27" s="15"/>
      <c r="AW27" s="16" t="str">
        <f>IF(AV27*15=0,"",AV27*15)</f>
        <v/>
      </c>
      <c r="AX27" s="15"/>
      <c r="AY27" s="15"/>
      <c r="AZ27" s="22">
        <f t="shared" si="14"/>
        <v>2</v>
      </c>
      <c r="BA27" s="16">
        <f t="shared" si="15"/>
        <v>28</v>
      </c>
      <c r="BB27" s="23">
        <f t="shared" si="16"/>
        <v>2</v>
      </c>
      <c r="BC27" s="16">
        <f t="shared" si="17"/>
        <v>28</v>
      </c>
      <c r="BD27" s="23">
        <f t="shared" si="18"/>
        <v>6</v>
      </c>
      <c r="BE27" s="24">
        <f t="shared" si="19"/>
        <v>4</v>
      </c>
      <c r="BF27" s="573" t="s">
        <v>389</v>
      </c>
      <c r="BG27" s="573" t="s">
        <v>390</v>
      </c>
    </row>
    <row r="28" spans="1:59" s="27" customFormat="1" ht="15.75" customHeight="1" x14ac:dyDescent="0.2">
      <c r="A28" s="541" t="s">
        <v>422</v>
      </c>
      <c r="B28" s="29" t="s">
        <v>34</v>
      </c>
      <c r="C28" s="534" t="s">
        <v>318</v>
      </c>
      <c r="D28" s="377"/>
      <c r="E28" s="378" t="str">
        <f t="shared" si="20"/>
        <v/>
      </c>
      <c r="F28" s="380"/>
      <c r="G28" s="378" t="str">
        <f t="shared" si="21"/>
        <v/>
      </c>
      <c r="H28" s="381"/>
      <c r="I28" s="382"/>
      <c r="J28" s="377"/>
      <c r="K28" s="252" t="str">
        <f t="shared" si="22"/>
        <v/>
      </c>
      <c r="L28" s="253"/>
      <c r="M28" s="252" t="str">
        <f t="shared" si="23"/>
        <v/>
      </c>
      <c r="N28" s="254"/>
      <c r="O28" s="255"/>
      <c r="P28" s="251"/>
      <c r="Q28" s="757" t="str">
        <f t="shared" si="2"/>
        <v/>
      </c>
      <c r="R28" s="253"/>
      <c r="S28" s="252" t="str">
        <f t="shared" si="3"/>
        <v/>
      </c>
      <c r="T28" s="254"/>
      <c r="U28" s="255"/>
      <c r="V28" s="251"/>
      <c r="W28" s="252" t="str">
        <f t="shared" si="4"/>
        <v/>
      </c>
      <c r="X28" s="253"/>
      <c r="Y28" s="252" t="str">
        <f t="shared" si="5"/>
        <v/>
      </c>
      <c r="Z28" s="254"/>
      <c r="AA28" s="255"/>
      <c r="AB28" s="251"/>
      <c r="AC28" s="252" t="str">
        <f t="shared" si="6"/>
        <v/>
      </c>
      <c r="AD28" s="253"/>
      <c r="AE28" s="252" t="str">
        <f t="shared" si="7"/>
        <v/>
      </c>
      <c r="AF28" s="254"/>
      <c r="AG28" s="255"/>
      <c r="AH28" s="251"/>
      <c r="AI28" s="252" t="str">
        <f t="shared" si="8"/>
        <v/>
      </c>
      <c r="AJ28" s="253"/>
      <c r="AK28" s="252" t="str">
        <f t="shared" si="9"/>
        <v/>
      </c>
      <c r="AL28" s="254"/>
      <c r="AM28" s="255"/>
      <c r="AN28" s="758">
        <v>2</v>
      </c>
      <c r="AO28" s="755">
        <v>28</v>
      </c>
      <c r="AP28" s="765">
        <v>1</v>
      </c>
      <c r="AQ28" s="755">
        <v>14</v>
      </c>
      <c r="AR28" s="766">
        <v>2</v>
      </c>
      <c r="AS28" s="767" t="s">
        <v>69</v>
      </c>
      <c r="AT28" s="15"/>
      <c r="AU28" s="16" t="str">
        <f>IF(AT28*15=0,"",AT28*15)</f>
        <v/>
      </c>
      <c r="AV28" s="15"/>
      <c r="AW28" s="16" t="str">
        <f>IF(AV28*15=0,"",AV28*15)</f>
        <v/>
      </c>
      <c r="AX28" s="15"/>
      <c r="AY28" s="15"/>
      <c r="AZ28" s="22">
        <f t="shared" si="14"/>
        <v>2</v>
      </c>
      <c r="BA28" s="16">
        <f t="shared" si="15"/>
        <v>28</v>
      </c>
      <c r="BB28" s="23">
        <f t="shared" si="16"/>
        <v>1</v>
      </c>
      <c r="BC28" s="16">
        <f t="shared" si="17"/>
        <v>14</v>
      </c>
      <c r="BD28" s="23">
        <f t="shared" si="18"/>
        <v>2</v>
      </c>
      <c r="BE28" s="24">
        <f t="shared" si="19"/>
        <v>3</v>
      </c>
      <c r="BF28" s="573" t="s">
        <v>389</v>
      </c>
      <c r="BG28" s="573" t="s">
        <v>441</v>
      </c>
    </row>
    <row r="29" spans="1:59" s="27" customFormat="1" ht="15.75" customHeight="1" x14ac:dyDescent="0.2">
      <c r="A29" s="541" t="s">
        <v>297</v>
      </c>
      <c r="B29" s="29" t="s">
        <v>34</v>
      </c>
      <c r="C29" s="534" t="s">
        <v>298</v>
      </c>
      <c r="D29" s="251"/>
      <c r="E29" s="252" t="str">
        <f t="shared" si="20"/>
        <v/>
      </c>
      <c r="F29" s="253"/>
      <c r="G29" s="252" t="str">
        <f t="shared" si="21"/>
        <v/>
      </c>
      <c r="H29" s="254"/>
      <c r="I29" s="255"/>
      <c r="J29" s="251"/>
      <c r="K29" s="252"/>
      <c r="L29" s="253"/>
      <c r="M29" s="252"/>
      <c r="N29" s="254"/>
      <c r="O29" s="255"/>
      <c r="P29" s="251"/>
      <c r="Q29" s="252" t="str">
        <f t="shared" si="2"/>
        <v/>
      </c>
      <c r="R29" s="253"/>
      <c r="S29" s="252" t="str">
        <f t="shared" si="3"/>
        <v/>
      </c>
      <c r="T29" s="254"/>
      <c r="U29" s="255"/>
      <c r="V29" s="251"/>
      <c r="W29" s="252" t="str">
        <f t="shared" si="4"/>
        <v/>
      </c>
      <c r="X29" s="253"/>
      <c r="Y29" s="252" t="str">
        <f t="shared" si="5"/>
        <v/>
      </c>
      <c r="Z29" s="254"/>
      <c r="AA29" s="255"/>
      <c r="AB29" s="251"/>
      <c r="AC29" s="252" t="str">
        <f t="shared" si="6"/>
        <v/>
      </c>
      <c r="AD29" s="253">
        <v>1</v>
      </c>
      <c r="AE29" s="252">
        <v>14</v>
      </c>
      <c r="AF29" s="254">
        <v>1</v>
      </c>
      <c r="AG29" s="255" t="s">
        <v>69</v>
      </c>
      <c r="AH29" s="251"/>
      <c r="AI29" s="252" t="str">
        <f t="shared" si="8"/>
        <v/>
      </c>
      <c r="AJ29" s="253"/>
      <c r="AK29" s="252"/>
      <c r="AL29" s="254"/>
      <c r="AM29" s="255"/>
      <c r="AN29" s="251"/>
      <c r="AO29" s="252" t="str">
        <f t="shared" si="10"/>
        <v/>
      </c>
      <c r="AP29" s="253"/>
      <c r="AQ29" s="252" t="str">
        <f t="shared" si="11"/>
        <v/>
      </c>
      <c r="AR29" s="254"/>
      <c r="AS29" s="255"/>
      <c r="AT29" s="15"/>
      <c r="AU29" s="16" t="str">
        <f t="shared" si="24"/>
        <v/>
      </c>
      <c r="AV29" s="15"/>
      <c r="AW29" s="16" t="str">
        <f t="shared" si="25"/>
        <v/>
      </c>
      <c r="AX29" s="15"/>
      <c r="AY29" s="15"/>
      <c r="AZ29" s="22" t="str">
        <f t="shared" si="14"/>
        <v/>
      </c>
      <c r="BA29" s="16" t="str">
        <f t="shared" si="15"/>
        <v/>
      </c>
      <c r="BB29" s="23">
        <f t="shared" si="16"/>
        <v>1</v>
      </c>
      <c r="BC29" s="16">
        <f t="shared" si="17"/>
        <v>14</v>
      </c>
      <c r="BD29" s="23">
        <f t="shared" si="18"/>
        <v>1</v>
      </c>
      <c r="BE29" s="24">
        <f t="shared" si="19"/>
        <v>1</v>
      </c>
      <c r="BF29" s="573" t="s">
        <v>389</v>
      </c>
      <c r="BG29" s="573" t="s">
        <v>359</v>
      </c>
    </row>
    <row r="30" spans="1:59" s="27" customFormat="1" ht="15.75" customHeight="1" x14ac:dyDescent="0.2">
      <c r="A30" s="541" t="s">
        <v>299</v>
      </c>
      <c r="B30" s="29" t="s">
        <v>34</v>
      </c>
      <c r="C30" s="534" t="s">
        <v>630</v>
      </c>
      <c r="D30" s="251"/>
      <c r="E30" s="252" t="str">
        <f t="shared" si="20"/>
        <v/>
      </c>
      <c r="F30" s="253"/>
      <c r="G30" s="252" t="str">
        <f t="shared" si="21"/>
        <v/>
      </c>
      <c r="H30" s="254"/>
      <c r="I30" s="255"/>
      <c r="J30" s="251"/>
      <c r="K30" s="252" t="str">
        <f t="shared" si="22"/>
        <v/>
      </c>
      <c r="L30" s="253"/>
      <c r="M30" s="252" t="str">
        <f t="shared" si="23"/>
        <v/>
      </c>
      <c r="N30" s="254"/>
      <c r="O30" s="255"/>
      <c r="P30" s="251"/>
      <c r="Q30" s="252" t="str">
        <f t="shared" si="2"/>
        <v/>
      </c>
      <c r="R30" s="253"/>
      <c r="S30" s="252" t="str">
        <f t="shared" si="3"/>
        <v/>
      </c>
      <c r="T30" s="254"/>
      <c r="U30" s="255"/>
      <c r="V30" s="251"/>
      <c r="W30" s="252" t="str">
        <f t="shared" si="4"/>
        <v/>
      </c>
      <c r="X30" s="253"/>
      <c r="Y30" s="252" t="str">
        <f t="shared" si="5"/>
        <v/>
      </c>
      <c r="Z30" s="254"/>
      <c r="AA30" s="255"/>
      <c r="AB30" s="251"/>
      <c r="AC30" s="252" t="str">
        <f t="shared" si="6"/>
        <v/>
      </c>
      <c r="AD30" s="253"/>
      <c r="AE30" s="252" t="str">
        <f t="shared" si="7"/>
        <v/>
      </c>
      <c r="AF30" s="254"/>
      <c r="AG30" s="255"/>
      <c r="AH30" s="251"/>
      <c r="AI30" s="252" t="str">
        <f t="shared" si="8"/>
        <v/>
      </c>
      <c r="AJ30" s="253"/>
      <c r="AK30" s="252" t="str">
        <f t="shared" si="9"/>
        <v/>
      </c>
      <c r="AL30" s="254"/>
      <c r="AM30" s="255"/>
      <c r="AN30" s="251"/>
      <c r="AO30" s="252" t="str">
        <f t="shared" si="10"/>
        <v/>
      </c>
      <c r="AP30" s="253"/>
      <c r="AQ30" s="252" t="str">
        <f t="shared" si="11"/>
        <v/>
      </c>
      <c r="AR30" s="254"/>
      <c r="AS30" s="255"/>
      <c r="AT30" s="251">
        <v>2</v>
      </c>
      <c r="AU30" s="252">
        <v>20</v>
      </c>
      <c r="AV30" s="253">
        <v>2</v>
      </c>
      <c r="AW30" s="252">
        <v>20</v>
      </c>
      <c r="AX30" s="522">
        <v>3</v>
      </c>
      <c r="AY30" s="15" t="s">
        <v>15</v>
      </c>
      <c r="AZ30" s="22">
        <f t="shared" si="14"/>
        <v>2</v>
      </c>
      <c r="BA30" s="16">
        <v>20</v>
      </c>
      <c r="BB30" s="23">
        <f t="shared" si="16"/>
        <v>2</v>
      </c>
      <c r="BC30" s="16">
        <v>20</v>
      </c>
      <c r="BD30" s="23">
        <f t="shared" si="18"/>
        <v>3</v>
      </c>
      <c r="BE30" s="24">
        <f t="shared" si="19"/>
        <v>4</v>
      </c>
      <c r="BF30" s="573" t="s">
        <v>389</v>
      </c>
      <c r="BG30" s="944" t="s">
        <v>629</v>
      </c>
    </row>
    <row r="31" spans="1:59" s="27" customFormat="1" ht="15.75" customHeight="1" x14ac:dyDescent="0.2">
      <c r="A31" s="822" t="s">
        <v>451</v>
      </c>
      <c r="B31" s="29" t="s">
        <v>34</v>
      </c>
      <c r="C31" s="821" t="s">
        <v>300</v>
      </c>
      <c r="D31" s="251"/>
      <c r="E31" s="252" t="str">
        <f t="shared" si="20"/>
        <v/>
      </c>
      <c r="F31" s="253"/>
      <c r="G31" s="252" t="str">
        <f t="shared" si="21"/>
        <v/>
      </c>
      <c r="H31" s="254"/>
      <c r="I31" s="255"/>
      <c r="J31" s="251"/>
      <c r="K31" s="252" t="str">
        <f t="shared" si="22"/>
        <v/>
      </c>
      <c r="L31" s="253"/>
      <c r="M31" s="252" t="str">
        <f t="shared" si="23"/>
        <v/>
      </c>
      <c r="N31" s="254"/>
      <c r="O31" s="255"/>
      <c r="P31" s="251"/>
      <c r="Q31" s="252"/>
      <c r="R31" s="253"/>
      <c r="S31" s="252" t="str">
        <f t="shared" si="3"/>
        <v/>
      </c>
      <c r="T31" s="254"/>
      <c r="U31" s="255"/>
      <c r="V31" s="251"/>
      <c r="W31" s="252" t="str">
        <f t="shared" si="4"/>
        <v/>
      </c>
      <c r="X31" s="253"/>
      <c r="Y31" s="252" t="str">
        <f t="shared" si="5"/>
        <v/>
      </c>
      <c r="Z31" s="254"/>
      <c r="AA31" s="523"/>
      <c r="AB31" s="435"/>
      <c r="AC31" s="121" t="str">
        <f t="shared" si="6"/>
        <v/>
      </c>
      <c r="AD31" s="435"/>
      <c r="AE31" s="121" t="str">
        <f t="shared" si="7"/>
        <v/>
      </c>
      <c r="AF31" s="435"/>
      <c r="AG31" s="435"/>
      <c r="AH31" s="524"/>
      <c r="AI31" s="252" t="str">
        <f t="shared" si="8"/>
        <v/>
      </c>
      <c r="AJ31" s="253"/>
      <c r="AK31" s="252" t="str">
        <f t="shared" si="9"/>
        <v/>
      </c>
      <c r="AL31" s="254"/>
      <c r="AM31" s="255"/>
      <c r="AN31" s="758">
        <v>1</v>
      </c>
      <c r="AO31" s="755">
        <v>14</v>
      </c>
      <c r="AP31" s="765"/>
      <c r="AQ31" s="755" t="str">
        <f>IF(AP31*15=0,"",AP31*15)</f>
        <v/>
      </c>
      <c r="AR31" s="768">
        <v>1</v>
      </c>
      <c r="AS31" s="767" t="s">
        <v>69</v>
      </c>
      <c r="AT31" s="251"/>
      <c r="AU31" s="252" t="str">
        <f t="shared" si="24"/>
        <v/>
      </c>
      <c r="AV31" s="253"/>
      <c r="AW31" s="252"/>
      <c r="AX31" s="254"/>
      <c r="AY31" s="255"/>
      <c r="AZ31" s="22">
        <v>1</v>
      </c>
      <c r="BA31" s="16">
        <v>14</v>
      </c>
      <c r="BB31" s="23"/>
      <c r="BC31" s="16"/>
      <c r="BD31" s="23">
        <v>1</v>
      </c>
      <c r="BE31" s="24">
        <v>1</v>
      </c>
      <c r="BF31" s="573" t="s">
        <v>389</v>
      </c>
      <c r="BG31" s="436" t="s">
        <v>390</v>
      </c>
    </row>
    <row r="32" spans="1:59" s="27" customFormat="1" ht="15.75" customHeight="1" x14ac:dyDescent="0.2">
      <c r="A32" s="28" t="s">
        <v>224</v>
      </c>
      <c r="B32" s="29" t="s">
        <v>15</v>
      </c>
      <c r="C32" s="694" t="s">
        <v>225</v>
      </c>
      <c r="D32" s="64"/>
      <c r="E32" s="65" t="str">
        <f t="shared" si="20"/>
        <v/>
      </c>
      <c r="F32" s="64"/>
      <c r="G32" s="65" t="str">
        <f t="shared" si="21"/>
        <v/>
      </c>
      <c r="H32" s="64"/>
      <c r="I32" s="66"/>
      <c r="J32" s="64"/>
      <c r="K32" s="16">
        <v>4</v>
      </c>
      <c r="L32" s="15">
        <v>2</v>
      </c>
      <c r="M32" s="16">
        <v>24</v>
      </c>
      <c r="N32" s="15">
        <v>3</v>
      </c>
      <c r="O32" s="21" t="s">
        <v>71</v>
      </c>
      <c r="P32" s="15"/>
      <c r="Q32" s="16" t="str">
        <f t="shared" si="2"/>
        <v/>
      </c>
      <c r="R32" s="15"/>
      <c r="S32" s="16" t="str">
        <f t="shared" si="3"/>
        <v/>
      </c>
      <c r="T32" s="15"/>
      <c r="U32" s="21"/>
      <c r="V32" s="15"/>
      <c r="W32" s="16" t="str">
        <f t="shared" si="4"/>
        <v/>
      </c>
      <c r="X32" s="15"/>
      <c r="Y32" s="16" t="str">
        <f t="shared" si="5"/>
        <v/>
      </c>
      <c r="Z32" s="15"/>
      <c r="AA32" s="21"/>
      <c r="AB32" s="189"/>
      <c r="AC32" s="114" t="str">
        <f t="shared" si="6"/>
        <v/>
      </c>
      <c r="AD32" s="189"/>
      <c r="AE32" s="114" t="str">
        <f t="shared" si="7"/>
        <v/>
      </c>
      <c r="AF32" s="189"/>
      <c r="AG32" s="218"/>
      <c r="AH32" s="15"/>
      <c r="AI32" s="16" t="str">
        <f t="shared" si="8"/>
        <v/>
      </c>
      <c r="AJ32" s="15"/>
      <c r="AK32" s="16" t="str">
        <f t="shared" si="9"/>
        <v/>
      </c>
      <c r="AL32" s="15"/>
      <c r="AM32" s="21"/>
      <c r="AN32" s="15"/>
      <c r="AO32" s="16" t="str">
        <f t="shared" si="10"/>
        <v/>
      </c>
      <c r="AP32" s="15"/>
      <c r="AQ32" s="16" t="str">
        <f t="shared" si="11"/>
        <v/>
      </c>
      <c r="AR32" s="15"/>
      <c r="AS32" s="21"/>
      <c r="AT32" s="15"/>
      <c r="AU32" s="16" t="str">
        <f t="shared" si="24"/>
        <v/>
      </c>
      <c r="AV32" s="15"/>
      <c r="AW32" s="16" t="str">
        <f t="shared" ref="AW32:AW37" si="26">IF(AV32*15=0,"",AV32*15)</f>
        <v/>
      </c>
      <c r="AX32" s="15"/>
      <c r="AY32" s="17"/>
      <c r="AZ32" s="22" t="str">
        <f t="shared" si="14"/>
        <v/>
      </c>
      <c r="BA32" s="16" t="str">
        <f t="shared" si="15"/>
        <v/>
      </c>
      <c r="BB32" s="23">
        <f t="shared" si="16"/>
        <v>2</v>
      </c>
      <c r="BC32" s="16">
        <f t="shared" si="17"/>
        <v>28</v>
      </c>
      <c r="BD32" s="23">
        <f t="shared" si="18"/>
        <v>3</v>
      </c>
      <c r="BE32" s="24">
        <f t="shared" si="19"/>
        <v>2</v>
      </c>
      <c r="BF32" s="573" t="s">
        <v>333</v>
      </c>
      <c r="BG32" s="573" t="s">
        <v>383</v>
      </c>
    </row>
    <row r="33" spans="1:59" s="1" customFormat="1" ht="15.75" customHeight="1" x14ac:dyDescent="0.2">
      <c r="A33" s="28" t="s">
        <v>226</v>
      </c>
      <c r="B33" s="29" t="s">
        <v>15</v>
      </c>
      <c r="C33" s="694" t="s">
        <v>227</v>
      </c>
      <c r="D33" s="15"/>
      <c r="E33" s="16" t="str">
        <f t="shared" si="20"/>
        <v/>
      </c>
      <c r="F33" s="15"/>
      <c r="G33" s="16" t="str">
        <f t="shared" si="21"/>
        <v/>
      </c>
      <c r="H33" s="15"/>
      <c r="I33" s="21"/>
      <c r="J33" s="15"/>
      <c r="K33" s="16" t="str">
        <f t="shared" ref="K33:K36" si="27">IF(J33*15=0,"",J33*15)</f>
        <v/>
      </c>
      <c r="L33" s="15"/>
      <c r="M33" s="16" t="str">
        <f t="shared" ref="M33:M36" si="28">IF(L33*15=0,"",L33*15)</f>
        <v/>
      </c>
      <c r="N33" s="15"/>
      <c r="O33" s="21"/>
      <c r="P33" s="15"/>
      <c r="Q33" s="16" t="str">
        <f t="shared" si="2"/>
        <v/>
      </c>
      <c r="R33" s="15"/>
      <c r="S33" s="16" t="str">
        <f t="shared" si="3"/>
        <v/>
      </c>
      <c r="T33" s="15"/>
      <c r="U33" s="21"/>
      <c r="V33" s="15"/>
      <c r="W33" s="16" t="str">
        <f t="shared" si="4"/>
        <v/>
      </c>
      <c r="X33" s="15">
        <v>1</v>
      </c>
      <c r="Y33" s="16">
        <v>14</v>
      </c>
      <c r="Z33" s="15">
        <v>1</v>
      </c>
      <c r="AA33" s="21" t="s">
        <v>71</v>
      </c>
      <c r="AB33" s="15"/>
      <c r="AC33" s="16" t="str">
        <f t="shared" si="6"/>
        <v/>
      </c>
      <c r="AD33" s="15"/>
      <c r="AE33" s="16" t="str">
        <f t="shared" si="7"/>
        <v/>
      </c>
      <c r="AF33" s="15"/>
      <c r="AG33" s="21"/>
      <c r="AH33" s="15"/>
      <c r="AI33" s="16" t="str">
        <f t="shared" si="8"/>
        <v/>
      </c>
      <c r="AJ33" s="15"/>
      <c r="AK33" s="16" t="str">
        <f t="shared" si="9"/>
        <v/>
      </c>
      <c r="AL33" s="15"/>
      <c r="AM33" s="21"/>
      <c r="AN33" s="15"/>
      <c r="AO33" s="16" t="str">
        <f t="shared" si="10"/>
        <v/>
      </c>
      <c r="AP33" s="15"/>
      <c r="AQ33" s="16" t="str">
        <f>IF(AP33*15=0,"",AP33*15)</f>
        <v/>
      </c>
      <c r="AR33" s="15"/>
      <c r="AS33" s="21"/>
      <c r="AT33" s="15"/>
      <c r="AU33" s="16" t="str">
        <f t="shared" si="24"/>
        <v/>
      </c>
      <c r="AV33" s="15"/>
      <c r="AW33" s="16" t="str">
        <f t="shared" si="26"/>
        <v/>
      </c>
      <c r="AX33" s="15"/>
      <c r="AY33" s="17"/>
      <c r="AZ33" s="22" t="str">
        <f t="shared" si="14"/>
        <v/>
      </c>
      <c r="BA33" s="16" t="str">
        <f t="shared" si="15"/>
        <v/>
      </c>
      <c r="BB33" s="23">
        <f t="shared" si="16"/>
        <v>1</v>
      </c>
      <c r="BC33" s="16">
        <f t="shared" si="17"/>
        <v>14</v>
      </c>
      <c r="BD33" s="23">
        <f t="shared" si="18"/>
        <v>1</v>
      </c>
      <c r="BE33" s="24">
        <f t="shared" si="19"/>
        <v>1</v>
      </c>
      <c r="BF33" s="573" t="s">
        <v>333</v>
      </c>
      <c r="BG33" s="573" t="s">
        <v>383</v>
      </c>
    </row>
    <row r="34" spans="1:59" s="1" customFormat="1" ht="15.75" customHeight="1" x14ac:dyDescent="0.2">
      <c r="A34" s="703" t="s">
        <v>753</v>
      </c>
      <c r="B34" s="29" t="s">
        <v>15</v>
      </c>
      <c r="C34" s="694" t="s">
        <v>755</v>
      </c>
      <c r="D34" s="15"/>
      <c r="E34" s="16" t="str">
        <f t="shared" si="20"/>
        <v/>
      </c>
      <c r="F34" s="15"/>
      <c r="G34" s="16" t="str">
        <f t="shared" si="21"/>
        <v/>
      </c>
      <c r="H34" s="15"/>
      <c r="I34" s="21"/>
      <c r="J34" s="15"/>
      <c r="K34" s="16" t="str">
        <f t="shared" si="27"/>
        <v/>
      </c>
      <c r="L34" s="15"/>
      <c r="M34" s="16" t="str">
        <f t="shared" si="28"/>
        <v/>
      </c>
      <c r="N34" s="15"/>
      <c r="O34" s="21"/>
      <c r="P34" s="15"/>
      <c r="Q34" s="16" t="str">
        <f t="shared" si="2"/>
        <v/>
      </c>
      <c r="R34" s="15"/>
      <c r="S34" s="16" t="str">
        <f t="shared" si="3"/>
        <v/>
      </c>
      <c r="T34" s="15"/>
      <c r="U34" s="21"/>
      <c r="V34" s="15"/>
      <c r="W34" s="16" t="str">
        <f t="shared" si="4"/>
        <v/>
      </c>
      <c r="X34" s="15"/>
      <c r="Y34" s="16" t="str">
        <f t="shared" si="5"/>
        <v/>
      </c>
      <c r="Z34" s="15"/>
      <c r="AA34" s="21"/>
      <c r="AB34" s="15"/>
      <c r="AC34" s="16" t="str">
        <f t="shared" si="6"/>
        <v/>
      </c>
      <c r="AD34" s="15">
        <v>1</v>
      </c>
      <c r="AE34" s="16">
        <v>14</v>
      </c>
      <c r="AF34" s="15">
        <v>1</v>
      </c>
      <c r="AG34" s="21" t="s">
        <v>71</v>
      </c>
      <c r="AH34" s="15"/>
      <c r="AI34" s="16" t="str">
        <f t="shared" si="8"/>
        <v/>
      </c>
      <c r="AJ34" s="15"/>
      <c r="AK34" s="16" t="str">
        <f t="shared" si="9"/>
        <v/>
      </c>
      <c r="AL34" s="15"/>
      <c r="AM34" s="21"/>
      <c r="AN34" s="15"/>
      <c r="AO34" s="16" t="str">
        <f t="shared" si="10"/>
        <v/>
      </c>
      <c r="AP34" s="15"/>
      <c r="AQ34" s="16" t="str">
        <f t="shared" si="11"/>
        <v/>
      </c>
      <c r="AR34" s="15"/>
      <c r="AS34" s="21"/>
      <c r="AT34" s="15"/>
      <c r="AU34" s="16" t="str">
        <f t="shared" si="24"/>
        <v/>
      </c>
      <c r="AV34" s="15"/>
      <c r="AW34" s="16" t="str">
        <f t="shared" si="26"/>
        <v/>
      </c>
      <c r="AX34" s="15"/>
      <c r="AY34" s="17"/>
      <c r="AZ34" s="22" t="str">
        <f t="shared" si="14"/>
        <v/>
      </c>
      <c r="BA34" s="16" t="str">
        <f t="shared" si="15"/>
        <v/>
      </c>
      <c r="BB34" s="23">
        <f t="shared" si="16"/>
        <v>1</v>
      </c>
      <c r="BC34" s="16">
        <f t="shared" si="17"/>
        <v>14</v>
      </c>
      <c r="BD34" s="23">
        <f t="shared" si="18"/>
        <v>1</v>
      </c>
      <c r="BE34" s="24">
        <f t="shared" si="19"/>
        <v>1</v>
      </c>
      <c r="BF34" s="573" t="s">
        <v>333</v>
      </c>
      <c r="BG34" s="573" t="s">
        <v>383</v>
      </c>
    </row>
    <row r="35" spans="1:59" s="1" customFormat="1" ht="15.75" customHeight="1" x14ac:dyDescent="0.2">
      <c r="A35" s="28" t="s">
        <v>756</v>
      </c>
      <c r="B35" s="29" t="s">
        <v>15</v>
      </c>
      <c r="C35" s="694" t="s">
        <v>757</v>
      </c>
      <c r="D35" s="15"/>
      <c r="E35" s="16" t="str">
        <f t="shared" si="20"/>
        <v/>
      </c>
      <c r="F35" s="15"/>
      <c r="G35" s="16" t="str">
        <f t="shared" si="21"/>
        <v/>
      </c>
      <c r="H35" s="15"/>
      <c r="I35" s="21"/>
      <c r="J35" s="15"/>
      <c r="K35" s="16" t="str">
        <f t="shared" si="27"/>
        <v/>
      </c>
      <c r="L35" s="15"/>
      <c r="M35" s="16" t="str">
        <f t="shared" si="28"/>
        <v/>
      </c>
      <c r="N35" s="15"/>
      <c r="O35" s="21"/>
      <c r="P35" s="15"/>
      <c r="Q35" s="16" t="str">
        <f t="shared" si="2"/>
        <v/>
      </c>
      <c r="R35" s="15"/>
      <c r="S35" s="16" t="str">
        <f t="shared" si="3"/>
        <v/>
      </c>
      <c r="T35" s="15"/>
      <c r="U35" s="21"/>
      <c r="V35" s="15"/>
      <c r="W35" s="16" t="str">
        <f t="shared" si="4"/>
        <v/>
      </c>
      <c r="X35" s="15"/>
      <c r="Y35" s="16" t="str">
        <f t="shared" si="5"/>
        <v/>
      </c>
      <c r="Z35" s="15"/>
      <c r="AA35" s="21"/>
      <c r="AB35" s="15"/>
      <c r="AC35" s="16" t="str">
        <f t="shared" si="6"/>
        <v/>
      </c>
      <c r="AD35" s="15"/>
      <c r="AE35" s="16" t="str">
        <f t="shared" si="7"/>
        <v/>
      </c>
      <c r="AF35" s="15"/>
      <c r="AG35" s="21"/>
      <c r="AH35" s="15"/>
      <c r="AI35" s="16" t="str">
        <f t="shared" si="8"/>
        <v/>
      </c>
      <c r="AJ35" s="15">
        <v>1</v>
      </c>
      <c r="AK35" s="16">
        <v>14</v>
      </c>
      <c r="AL35" s="15">
        <v>1</v>
      </c>
      <c r="AM35" s="21" t="s">
        <v>71</v>
      </c>
      <c r="AN35" s="15"/>
      <c r="AO35" s="16" t="str">
        <f t="shared" si="10"/>
        <v/>
      </c>
      <c r="AP35" s="15"/>
      <c r="AQ35" s="16" t="str">
        <f t="shared" si="11"/>
        <v/>
      </c>
      <c r="AR35" s="15"/>
      <c r="AS35" s="21"/>
      <c r="AT35" s="15"/>
      <c r="AU35" s="16" t="str">
        <f t="shared" si="24"/>
        <v/>
      </c>
      <c r="AV35" s="15"/>
      <c r="AW35" s="16" t="str">
        <f t="shared" si="26"/>
        <v/>
      </c>
      <c r="AX35" s="15"/>
      <c r="AY35" s="17"/>
      <c r="AZ35" s="22" t="str">
        <f t="shared" si="14"/>
        <v/>
      </c>
      <c r="BA35" s="16" t="str">
        <f t="shared" si="15"/>
        <v/>
      </c>
      <c r="BB35" s="23">
        <f t="shared" si="16"/>
        <v>1</v>
      </c>
      <c r="BC35" s="16">
        <f t="shared" si="17"/>
        <v>14</v>
      </c>
      <c r="BD35" s="23">
        <f t="shared" si="18"/>
        <v>1</v>
      </c>
      <c r="BE35" s="24">
        <f t="shared" si="19"/>
        <v>1</v>
      </c>
      <c r="BF35" s="573" t="s">
        <v>333</v>
      </c>
      <c r="BG35" s="573" t="s">
        <v>383</v>
      </c>
    </row>
    <row r="36" spans="1:59" s="1" customFormat="1" ht="15.75" customHeight="1" x14ac:dyDescent="0.2">
      <c r="A36" s="28" t="s">
        <v>758</v>
      </c>
      <c r="B36" s="29" t="s">
        <v>15</v>
      </c>
      <c r="C36" s="694" t="s">
        <v>759</v>
      </c>
      <c r="D36" s="15"/>
      <c r="E36" s="16" t="str">
        <f t="shared" si="20"/>
        <v/>
      </c>
      <c r="F36" s="15"/>
      <c r="G36" s="16" t="str">
        <f t="shared" si="21"/>
        <v/>
      </c>
      <c r="H36" s="15"/>
      <c r="I36" s="21"/>
      <c r="J36" s="15"/>
      <c r="K36" s="16" t="str">
        <f t="shared" si="27"/>
        <v/>
      </c>
      <c r="L36" s="15"/>
      <c r="M36" s="16" t="str">
        <f t="shared" si="28"/>
        <v/>
      </c>
      <c r="N36" s="15"/>
      <c r="O36" s="21"/>
      <c r="P36" s="15"/>
      <c r="Q36" s="16" t="str">
        <f t="shared" si="2"/>
        <v/>
      </c>
      <c r="R36" s="15"/>
      <c r="S36" s="16" t="str">
        <f t="shared" si="3"/>
        <v/>
      </c>
      <c r="T36" s="15"/>
      <c r="U36" s="21"/>
      <c r="V36" s="15"/>
      <c r="W36" s="16" t="str">
        <f t="shared" si="4"/>
        <v/>
      </c>
      <c r="X36" s="15"/>
      <c r="Y36" s="16" t="str">
        <f t="shared" si="5"/>
        <v/>
      </c>
      <c r="Z36" s="15"/>
      <c r="AA36" s="21"/>
      <c r="AB36" s="15"/>
      <c r="AC36" s="16" t="str">
        <f t="shared" si="6"/>
        <v/>
      </c>
      <c r="AD36" s="15"/>
      <c r="AE36" s="16" t="str">
        <f t="shared" si="7"/>
        <v/>
      </c>
      <c r="AF36" s="15"/>
      <c r="AG36" s="21"/>
      <c r="AH36" s="15"/>
      <c r="AI36" s="16" t="str">
        <f t="shared" si="8"/>
        <v/>
      </c>
      <c r="AJ36" s="15"/>
      <c r="AK36" s="16" t="str">
        <f t="shared" si="9"/>
        <v/>
      </c>
      <c r="AL36" s="15"/>
      <c r="AM36" s="21"/>
      <c r="AN36" s="15"/>
      <c r="AO36" s="16" t="str">
        <f t="shared" si="10"/>
        <v/>
      </c>
      <c r="AP36" s="15"/>
      <c r="AQ36" s="16" t="str">
        <f t="shared" si="11"/>
        <v/>
      </c>
      <c r="AR36" s="15"/>
      <c r="AS36" s="21"/>
      <c r="AT36" s="15"/>
      <c r="AU36" s="16" t="str">
        <f t="shared" si="24"/>
        <v/>
      </c>
      <c r="AV36" s="15">
        <v>1</v>
      </c>
      <c r="AW36" s="16">
        <v>10</v>
      </c>
      <c r="AX36" s="15">
        <v>1</v>
      </c>
      <c r="AY36" s="17" t="s">
        <v>71</v>
      </c>
      <c r="AZ36" s="22" t="str">
        <f t="shared" si="14"/>
        <v/>
      </c>
      <c r="BA36" s="16" t="str">
        <f t="shared" si="15"/>
        <v/>
      </c>
      <c r="BB36" s="23">
        <f t="shared" si="16"/>
        <v>1</v>
      </c>
      <c r="BC36" s="16">
        <v>10</v>
      </c>
      <c r="BD36" s="23">
        <f t="shared" si="18"/>
        <v>1</v>
      </c>
      <c r="BE36" s="24">
        <f t="shared" si="19"/>
        <v>1</v>
      </c>
      <c r="BF36" s="573" t="s">
        <v>333</v>
      </c>
      <c r="BG36" s="573" t="s">
        <v>383</v>
      </c>
    </row>
    <row r="37" spans="1:59" s="1" customFormat="1" ht="15.75" customHeight="1" x14ac:dyDescent="0.2">
      <c r="A37" s="12" t="s">
        <v>787</v>
      </c>
      <c r="B37" s="29" t="s">
        <v>34</v>
      </c>
      <c r="C37" s="747" t="s">
        <v>631</v>
      </c>
      <c r="D37" s="251"/>
      <c r="E37" s="252" t="str">
        <f t="shared" si="20"/>
        <v/>
      </c>
      <c r="F37" s="253"/>
      <c r="G37" s="252" t="str">
        <f t="shared" si="21"/>
        <v/>
      </c>
      <c r="H37" s="254"/>
      <c r="I37" s="255"/>
      <c r="J37" s="754">
        <v>1</v>
      </c>
      <c r="K37" s="755">
        <v>14</v>
      </c>
      <c r="L37" s="756"/>
      <c r="M37" s="755" t="str">
        <f t="shared" si="23"/>
        <v/>
      </c>
      <c r="N37" s="650">
        <v>1</v>
      </c>
      <c r="O37" s="759" t="s">
        <v>69</v>
      </c>
      <c r="P37" s="251"/>
      <c r="Q37" s="252" t="str">
        <f t="shared" si="2"/>
        <v/>
      </c>
      <c r="R37" s="253"/>
      <c r="S37" s="252" t="str">
        <f t="shared" si="3"/>
        <v/>
      </c>
      <c r="T37" s="254"/>
      <c r="U37" s="255"/>
      <c r="V37" s="251"/>
      <c r="W37" s="252" t="str">
        <f t="shared" si="4"/>
        <v/>
      </c>
      <c r="X37" s="253"/>
      <c r="Y37" s="252" t="str">
        <f t="shared" si="5"/>
        <v/>
      </c>
      <c r="Z37" s="254"/>
      <c r="AA37" s="255"/>
      <c r="AB37" s="251"/>
      <c r="AC37" s="252" t="str">
        <f t="shared" si="6"/>
        <v/>
      </c>
      <c r="AD37" s="253"/>
      <c r="AE37" s="252" t="str">
        <f t="shared" si="7"/>
        <v/>
      </c>
      <c r="AF37" s="254"/>
      <c r="AG37" s="255"/>
      <c r="AH37" s="251"/>
      <c r="AI37" s="252" t="str">
        <f t="shared" si="8"/>
        <v/>
      </c>
      <c r="AJ37" s="253"/>
      <c r="AK37" s="252" t="str">
        <f t="shared" si="9"/>
        <v/>
      </c>
      <c r="AL37" s="254"/>
      <c r="AM37" s="255"/>
      <c r="AN37" s="251"/>
      <c r="AO37" s="252" t="str">
        <f t="shared" si="10"/>
        <v/>
      </c>
      <c r="AP37" s="253"/>
      <c r="AQ37" s="252" t="str">
        <f t="shared" si="11"/>
        <v/>
      </c>
      <c r="AR37" s="254"/>
      <c r="AS37" s="255"/>
      <c r="AT37" s="251"/>
      <c r="AU37" s="252" t="str">
        <f t="shared" si="24"/>
        <v/>
      </c>
      <c r="AV37" s="253"/>
      <c r="AW37" s="252" t="str">
        <f t="shared" si="26"/>
        <v/>
      </c>
      <c r="AX37" s="254"/>
      <c r="AY37" s="255"/>
      <c r="AZ37" s="22">
        <f t="shared" si="14"/>
        <v>1</v>
      </c>
      <c r="BA37" s="16">
        <f t="shared" si="15"/>
        <v>14</v>
      </c>
      <c r="BB37" s="23" t="str">
        <f t="shared" si="16"/>
        <v/>
      </c>
      <c r="BC37" s="16" t="str">
        <f t="shared" si="17"/>
        <v/>
      </c>
      <c r="BD37" s="23">
        <f t="shared" si="18"/>
        <v>1</v>
      </c>
      <c r="BE37" s="24">
        <f t="shared" si="19"/>
        <v>1</v>
      </c>
      <c r="BF37" s="573" t="s">
        <v>389</v>
      </c>
      <c r="BG37" s="573" t="s">
        <v>439</v>
      </c>
    </row>
    <row r="38" spans="1:59" s="1" customFormat="1" ht="15.75" customHeight="1" x14ac:dyDescent="0.25">
      <c r="A38" s="824" t="s">
        <v>788</v>
      </c>
      <c r="B38" s="525" t="s">
        <v>34</v>
      </c>
      <c r="C38" s="823" t="s">
        <v>632</v>
      </c>
      <c r="D38" s="526"/>
      <c r="E38" s="527"/>
      <c r="F38" s="528"/>
      <c r="G38" s="527"/>
      <c r="H38" s="529"/>
      <c r="I38" s="530"/>
      <c r="J38" s="531"/>
      <c r="K38" s="527"/>
      <c r="L38" s="528"/>
      <c r="M38" s="527"/>
      <c r="N38" s="529"/>
      <c r="O38" s="530"/>
      <c r="P38" s="526"/>
      <c r="Q38" s="527"/>
      <c r="R38" s="528"/>
      <c r="S38" s="527"/>
      <c r="T38" s="529"/>
      <c r="U38" s="530"/>
      <c r="V38" s="526"/>
      <c r="W38" s="527"/>
      <c r="X38" s="528"/>
      <c r="Y38" s="527"/>
      <c r="Z38" s="529"/>
      <c r="AA38" s="530"/>
      <c r="AB38" s="526"/>
      <c r="AC38" s="527"/>
      <c r="AD38" s="528"/>
      <c r="AE38" s="527"/>
      <c r="AF38" s="529"/>
      <c r="AG38" s="530"/>
      <c r="AH38" s="526"/>
      <c r="AI38" s="527"/>
      <c r="AJ38" s="528"/>
      <c r="AK38" s="527"/>
      <c r="AL38" s="529"/>
      <c r="AM38" s="530"/>
      <c r="AN38" s="526"/>
      <c r="AO38" s="527"/>
      <c r="AP38" s="528"/>
      <c r="AQ38" s="527"/>
      <c r="AR38" s="529"/>
      <c r="AS38" s="530"/>
      <c r="AT38" s="769">
        <v>1</v>
      </c>
      <c r="AU38" s="770">
        <v>10</v>
      </c>
      <c r="AV38" s="771">
        <v>1</v>
      </c>
      <c r="AW38" s="770">
        <v>10</v>
      </c>
      <c r="AX38" s="772">
        <v>2</v>
      </c>
      <c r="AY38" s="773" t="s">
        <v>69</v>
      </c>
      <c r="AZ38" s="532">
        <v>1</v>
      </c>
      <c r="BA38" s="532">
        <v>14</v>
      </c>
      <c r="BB38" s="532"/>
      <c r="BC38" s="532"/>
      <c r="BD38" s="532">
        <v>2</v>
      </c>
      <c r="BE38" s="533">
        <v>1</v>
      </c>
      <c r="BF38" s="574" t="s">
        <v>389</v>
      </c>
      <c r="BG38" s="825" t="s">
        <v>629</v>
      </c>
    </row>
    <row r="39" spans="1:59" s="235" customFormat="1" ht="15.75" customHeight="1" thickBot="1" x14ac:dyDescent="0.3">
      <c r="A39" s="275"/>
      <c r="B39" s="78"/>
      <c r="C39" s="276" t="s">
        <v>54</v>
      </c>
      <c r="D39" s="277">
        <f>SUM(D12:D37)</f>
        <v>5</v>
      </c>
      <c r="E39" s="277">
        <f>SUM(E12:E37)</f>
        <v>70</v>
      </c>
      <c r="F39" s="277">
        <f>SUM(F12:F37)</f>
        <v>2</v>
      </c>
      <c r="G39" s="277">
        <f>SUM(G12:G37)</f>
        <v>28</v>
      </c>
      <c r="H39" s="277">
        <f>SUM(H12:H37)</f>
        <v>8</v>
      </c>
      <c r="I39" s="278" t="s">
        <v>17</v>
      </c>
      <c r="J39" s="277">
        <f>SUM(J12:J37)</f>
        <v>2</v>
      </c>
      <c r="K39" s="277">
        <f>SUM(K12:K38)</f>
        <v>32</v>
      </c>
      <c r="L39" s="277">
        <f>SUM(L12:L37)</f>
        <v>4</v>
      </c>
      <c r="M39" s="277">
        <f>SUM(M12:M37)</f>
        <v>52</v>
      </c>
      <c r="N39" s="277">
        <f>SUM(N12:N38)</f>
        <v>9</v>
      </c>
      <c r="O39" s="278" t="s">
        <v>17</v>
      </c>
      <c r="P39" s="277">
        <f>SUM(P12:P37)</f>
        <v>3</v>
      </c>
      <c r="Q39" s="277">
        <f>SUM(Q12:Q37)</f>
        <v>42</v>
      </c>
      <c r="R39" s="277">
        <f>SUM(R12:R37)</f>
        <v>3</v>
      </c>
      <c r="S39" s="277">
        <f>SUM(S12:S37)</f>
        <v>42</v>
      </c>
      <c r="T39" s="277">
        <f>SUM(T12:T37)</f>
        <v>9</v>
      </c>
      <c r="U39" s="278" t="s">
        <v>17</v>
      </c>
      <c r="V39" s="277">
        <f>SUM(V12:V37)</f>
        <v>1</v>
      </c>
      <c r="W39" s="277">
        <f>SUM(W12:W37)</f>
        <v>14</v>
      </c>
      <c r="X39" s="277">
        <f>SUM(X12:X37)</f>
        <v>2</v>
      </c>
      <c r="Y39" s="277">
        <f>SUM(Y12:Y37)</f>
        <v>28</v>
      </c>
      <c r="Z39" s="277">
        <f>SUM(Z12:Z37)</f>
        <v>4</v>
      </c>
      <c r="AA39" s="278" t="s">
        <v>17</v>
      </c>
      <c r="AB39" s="277">
        <f>SUM(AB12:AB37)</f>
        <v>1</v>
      </c>
      <c r="AC39" s="277">
        <f>SUM(AC12:AC37)</f>
        <v>14</v>
      </c>
      <c r="AD39" s="277">
        <f>SUM(AD12:AD37)</f>
        <v>3</v>
      </c>
      <c r="AE39" s="277">
        <f>SUM(AE12:AE37)</f>
        <v>42</v>
      </c>
      <c r="AF39" s="277">
        <f>SUM(AF12:AF37)</f>
        <v>5</v>
      </c>
      <c r="AG39" s="278" t="s">
        <v>17</v>
      </c>
      <c r="AH39" s="277">
        <f>SUM(AH12:AH37)</f>
        <v>3</v>
      </c>
      <c r="AI39" s="277">
        <f>SUM(AI12:AI37)</f>
        <v>42</v>
      </c>
      <c r="AJ39" s="277">
        <f>SUM(AJ12:AJ37)</f>
        <v>6</v>
      </c>
      <c r="AK39" s="277">
        <f>SUM(AK12:AK37)</f>
        <v>84</v>
      </c>
      <c r="AL39" s="279">
        <f>SUM(AL12:AL37)</f>
        <v>11</v>
      </c>
      <c r="AM39" s="278" t="s">
        <v>17</v>
      </c>
      <c r="AN39" s="277">
        <f>SUM(AN12:AN38)</f>
        <v>8</v>
      </c>
      <c r="AO39" s="277">
        <f>SUM(AO12:AO38)</f>
        <v>112</v>
      </c>
      <c r="AP39" s="277">
        <f>SUM(AP12:AP37)</f>
        <v>7</v>
      </c>
      <c r="AQ39" s="277">
        <f>SUM(AQ12:AQ37)</f>
        <v>98</v>
      </c>
      <c r="AR39" s="277">
        <f>SUM(AR12:AR38)</f>
        <v>15</v>
      </c>
      <c r="AS39" s="278" t="s">
        <v>17</v>
      </c>
      <c r="AT39" s="277">
        <f>SUM(AT12:AT38)</f>
        <v>4</v>
      </c>
      <c r="AU39" s="277">
        <f>SUM(AU12:AU38)</f>
        <v>40</v>
      </c>
      <c r="AV39" s="277">
        <f>SUM(AV12:AV38)</f>
        <v>6</v>
      </c>
      <c r="AW39" s="277">
        <f>SUM(AW12:AW38)</f>
        <v>60</v>
      </c>
      <c r="AX39" s="277">
        <f>SUM(AX12:AX38)</f>
        <v>9</v>
      </c>
      <c r="AY39" s="278" t="s">
        <v>17</v>
      </c>
      <c r="AZ39" s="279">
        <f t="shared" ref="AZ39:BE39" si="29">SUM(AZ12:AZ38)</f>
        <v>27</v>
      </c>
      <c r="BA39" s="279">
        <f t="shared" si="29"/>
        <v>366</v>
      </c>
      <c r="BB39" s="279">
        <f t="shared" si="29"/>
        <v>32</v>
      </c>
      <c r="BC39" s="279">
        <f t="shared" si="29"/>
        <v>428</v>
      </c>
      <c r="BD39" s="279">
        <f t="shared" si="29"/>
        <v>70</v>
      </c>
      <c r="BE39" s="413">
        <f t="shared" si="29"/>
        <v>59</v>
      </c>
      <c r="BF39" s="414"/>
    </row>
    <row r="40" spans="1:59" s="235" customFormat="1" ht="15.75" customHeight="1" thickBot="1" x14ac:dyDescent="0.3">
      <c r="A40" s="280"/>
      <c r="B40" s="281"/>
      <c r="C40" s="238" t="s">
        <v>44</v>
      </c>
      <c r="D40" s="239">
        <f>D10+D39</f>
        <v>15</v>
      </c>
      <c r="E40" s="239">
        <f>E10+E39</f>
        <v>182</v>
      </c>
      <c r="F40" s="239">
        <f>F10+F39</f>
        <v>28</v>
      </c>
      <c r="G40" s="239">
        <f>G10+G39</f>
        <v>312</v>
      </c>
      <c r="H40" s="239">
        <f>H10+H39</f>
        <v>30</v>
      </c>
      <c r="I40" s="282" t="s">
        <v>17</v>
      </c>
      <c r="J40" s="239">
        <f>J10+J39</f>
        <v>12</v>
      </c>
      <c r="K40" s="239">
        <f>K10+K39</f>
        <v>170</v>
      </c>
      <c r="L40" s="239">
        <f>L10+L39</f>
        <v>18</v>
      </c>
      <c r="M40" s="239">
        <f>M10+M39</f>
        <v>248</v>
      </c>
      <c r="N40" s="239">
        <f>N10+N39</f>
        <v>30</v>
      </c>
      <c r="O40" s="282" t="s">
        <v>17</v>
      </c>
      <c r="P40" s="239">
        <f>P10+P39</f>
        <v>12</v>
      </c>
      <c r="Q40" s="239">
        <f>Q10+Q39</f>
        <v>172</v>
      </c>
      <c r="R40" s="239">
        <f>R10+R39</f>
        <v>17</v>
      </c>
      <c r="S40" s="239">
        <f>S10+S39</f>
        <v>234</v>
      </c>
      <c r="T40" s="239">
        <f>T10+T39</f>
        <v>32</v>
      </c>
      <c r="U40" s="282" t="s">
        <v>17</v>
      </c>
      <c r="V40" s="239">
        <f>V10+V39</f>
        <v>9</v>
      </c>
      <c r="W40" s="239">
        <f>W10+W39</f>
        <v>130</v>
      </c>
      <c r="X40" s="239">
        <f>X10+X39</f>
        <v>18</v>
      </c>
      <c r="Y40" s="239">
        <f>Y10+Y39</f>
        <v>248</v>
      </c>
      <c r="Z40" s="239">
        <f>Z10+Z39</f>
        <v>29</v>
      </c>
      <c r="AA40" s="282" t="s">
        <v>17</v>
      </c>
      <c r="AB40" s="239">
        <f>AB10+AB39</f>
        <v>10</v>
      </c>
      <c r="AC40" s="239">
        <f>AC10+AC39</f>
        <v>136</v>
      </c>
      <c r="AD40" s="239">
        <f>AD10+AD39</f>
        <v>18</v>
      </c>
      <c r="AE40" s="239">
        <f>AE10+AE39</f>
        <v>256</v>
      </c>
      <c r="AF40" s="239">
        <f>AF10+AF39</f>
        <v>29</v>
      </c>
      <c r="AG40" s="282" t="s">
        <v>17</v>
      </c>
      <c r="AH40" s="239">
        <f>AH10+AH39</f>
        <v>11</v>
      </c>
      <c r="AI40" s="239">
        <f>AI10+AI39</f>
        <v>158</v>
      </c>
      <c r="AJ40" s="239">
        <f>AJ10+AJ39</f>
        <v>17</v>
      </c>
      <c r="AK40" s="283">
        <f>AK10+AK39</f>
        <v>234</v>
      </c>
      <c r="AL40" s="284">
        <f>AL10+AL39</f>
        <v>28</v>
      </c>
      <c r="AM40" s="238" t="s">
        <v>17</v>
      </c>
      <c r="AN40" s="239">
        <f>AN10+AN39</f>
        <v>10</v>
      </c>
      <c r="AO40" s="239">
        <f>AO10+AO39</f>
        <v>140</v>
      </c>
      <c r="AP40" s="239">
        <f>AP10+AP39</f>
        <v>17</v>
      </c>
      <c r="AQ40" s="239">
        <f>AQ10+AQ39</f>
        <v>238</v>
      </c>
      <c r="AR40" s="239">
        <f>AR10+AR39</f>
        <v>34</v>
      </c>
      <c r="AS40" s="282" t="s">
        <v>17</v>
      </c>
      <c r="AT40" s="239">
        <f>AT10+AT39</f>
        <v>8</v>
      </c>
      <c r="AU40" s="239">
        <f>AU10+AU39</f>
        <v>80</v>
      </c>
      <c r="AV40" s="239">
        <f>AV10+AV39</f>
        <v>18</v>
      </c>
      <c r="AW40" s="239">
        <f>AW10+AW39</f>
        <v>180</v>
      </c>
      <c r="AX40" s="239">
        <f>AX10+AX39</f>
        <v>28</v>
      </c>
      <c r="AY40" s="415" t="s">
        <v>17</v>
      </c>
      <c r="AZ40" s="239">
        <f t="shared" ref="AZ40:BE40" si="30">AZ10+AZ39</f>
        <v>87</v>
      </c>
      <c r="BA40" s="285">
        <f t="shared" si="30"/>
        <v>1168</v>
      </c>
      <c r="BB40" s="285">
        <f t="shared" si="30"/>
        <v>151</v>
      </c>
      <c r="BC40" s="286">
        <f t="shared" si="30"/>
        <v>1944</v>
      </c>
      <c r="BD40" s="699">
        <f t="shared" si="30"/>
        <v>240</v>
      </c>
      <c r="BE40" s="416">
        <f t="shared" si="30"/>
        <v>236</v>
      </c>
    </row>
    <row r="41" spans="1:59" ht="18.75" customHeight="1" x14ac:dyDescent="0.25">
      <c r="A41" s="288"/>
      <c r="B41" s="289"/>
      <c r="C41" s="290" t="s">
        <v>16</v>
      </c>
      <c r="D41" s="878"/>
      <c r="E41" s="927"/>
      <c r="F41" s="927"/>
      <c r="G41" s="927"/>
      <c r="H41" s="927"/>
      <c r="I41" s="927"/>
      <c r="J41" s="927"/>
      <c r="K41" s="927"/>
      <c r="L41" s="927"/>
      <c r="M41" s="927"/>
      <c r="N41" s="927"/>
      <c r="O41" s="927"/>
      <c r="P41" s="927"/>
      <c r="Q41" s="927"/>
      <c r="R41" s="927"/>
      <c r="S41" s="927"/>
      <c r="T41" s="927"/>
      <c r="U41" s="927"/>
      <c r="V41" s="927"/>
      <c r="W41" s="927"/>
      <c r="X41" s="927"/>
      <c r="Y41" s="927"/>
      <c r="Z41" s="927"/>
      <c r="AA41" s="927"/>
      <c r="AB41" s="878"/>
      <c r="AC41" s="927"/>
      <c r="AD41" s="927"/>
      <c r="AE41" s="927"/>
      <c r="AF41" s="927"/>
      <c r="AG41" s="927"/>
      <c r="AH41" s="927"/>
      <c r="AI41" s="927"/>
      <c r="AJ41" s="927"/>
      <c r="AK41" s="927"/>
      <c r="AL41" s="927"/>
      <c r="AM41" s="927"/>
      <c r="AN41" s="927"/>
      <c r="AO41" s="927"/>
      <c r="AP41" s="927"/>
      <c r="AQ41" s="927"/>
      <c r="AR41" s="927"/>
      <c r="AS41" s="927"/>
      <c r="AT41" s="927"/>
      <c r="AU41" s="927"/>
      <c r="AV41" s="927"/>
      <c r="AW41" s="927"/>
      <c r="AX41" s="927"/>
      <c r="AY41" s="927"/>
      <c r="AZ41" s="928"/>
      <c r="BA41" s="929"/>
      <c r="BB41" s="929"/>
      <c r="BC41" s="929"/>
      <c r="BD41" s="929"/>
      <c r="BE41" s="930"/>
      <c r="BF41" s="291"/>
      <c r="BG41" s="291"/>
    </row>
    <row r="42" spans="1:59" s="27" customFormat="1" ht="15.75" customHeight="1" x14ac:dyDescent="0.2">
      <c r="A42" s="94" t="s">
        <v>423</v>
      </c>
      <c r="B42" s="29" t="s">
        <v>15</v>
      </c>
      <c r="C42" s="256" t="s">
        <v>469</v>
      </c>
      <c r="D42" s="417"/>
      <c r="E42" s="65" t="str">
        <f t="shared" ref="E42:E45" si="31">IF(D42*15=0,"",D42*15)</f>
        <v/>
      </c>
      <c r="F42" s="418"/>
      <c r="G42" s="65" t="str">
        <f t="shared" ref="G42:G45" si="32">IF(F42*15=0,"",F42*15)</f>
        <v/>
      </c>
      <c r="H42" s="419" t="s">
        <v>17</v>
      </c>
      <c r="I42" s="420"/>
      <c r="J42" s="417"/>
      <c r="K42" s="65" t="str">
        <f t="shared" ref="K42:K45" si="33">IF(J42*15=0,"",J42*15)</f>
        <v/>
      </c>
      <c r="L42" s="418"/>
      <c r="M42" s="65" t="str">
        <f t="shared" ref="M42:M45" si="34">IF(L42*15=0,"",L42*15)</f>
        <v/>
      </c>
      <c r="N42" s="419" t="s">
        <v>17</v>
      </c>
      <c r="O42" s="420"/>
      <c r="P42" s="417"/>
      <c r="Q42" s="65" t="str">
        <f t="shared" ref="Q42:Q45" si="35">IF(P42*15=0,"",P42*15)</f>
        <v/>
      </c>
      <c r="R42" s="418"/>
      <c r="S42" s="65" t="str">
        <f t="shared" ref="S42:S45" si="36">IF(R42*15=0,"",R42*15)</f>
        <v/>
      </c>
      <c r="T42" s="419" t="s">
        <v>17</v>
      </c>
      <c r="U42" s="420"/>
      <c r="V42" s="417"/>
      <c r="W42" s="65" t="str">
        <f t="shared" ref="W42:W45" si="37">IF(V42*15=0,"",V42*15)</f>
        <v/>
      </c>
      <c r="X42" s="418"/>
      <c r="Y42" s="65" t="str">
        <f t="shared" ref="Y42:Y45" si="38">IF(X42*15=0,"",X42*15)</f>
        <v/>
      </c>
      <c r="Z42" s="419" t="s">
        <v>17</v>
      </c>
      <c r="AA42" s="420"/>
      <c r="AB42" s="417"/>
      <c r="AC42" s="65" t="str">
        <f t="shared" ref="AC42:AC45" si="39">IF(AB42*15=0,"",AB42*15)</f>
        <v/>
      </c>
      <c r="AD42" s="418"/>
      <c r="AE42" s="65" t="str">
        <f t="shared" ref="AE42:AE45" si="40">IF(AD42*15=0,"",AD42*15)</f>
        <v/>
      </c>
      <c r="AF42" s="419" t="s">
        <v>17</v>
      </c>
      <c r="AG42" s="420" t="s">
        <v>296</v>
      </c>
      <c r="AH42" s="417"/>
      <c r="AI42" s="65" t="str">
        <f t="shared" ref="AI42:AI45" si="41">IF(AH42*15=0,"",AH42*15)</f>
        <v/>
      </c>
      <c r="AJ42" s="418"/>
      <c r="AK42" s="65" t="str">
        <f t="shared" ref="AK42:AK45" si="42">IF(AJ42*15=0,"",AJ42*15)</f>
        <v/>
      </c>
      <c r="AL42" s="419" t="s">
        <v>17</v>
      </c>
      <c r="AM42" s="420"/>
      <c r="AN42" s="417"/>
      <c r="AO42" s="65" t="str">
        <f t="shared" ref="AO42:AO45" si="43">IF(AN42*15=0,"",AN42*15)</f>
        <v/>
      </c>
      <c r="AP42" s="418"/>
      <c r="AQ42" s="65" t="str">
        <f t="shared" ref="AQ42:AQ45" si="44">IF(AP42*15=0,"",AP42*15)</f>
        <v/>
      </c>
      <c r="AR42" s="419" t="s">
        <v>17</v>
      </c>
      <c r="AS42" s="420"/>
      <c r="AT42" s="417"/>
      <c r="AU42" s="65" t="str">
        <f t="shared" ref="AU42:AU45" si="45">IF(AT42*15=0,"",AT42*15)</f>
        <v/>
      </c>
      <c r="AV42" s="418"/>
      <c r="AW42" s="65" t="str">
        <f t="shared" ref="AW42:AW45" si="46">IF(AV42*15=0,"",AV42*15)</f>
        <v/>
      </c>
      <c r="AX42" s="419" t="s">
        <v>17</v>
      </c>
      <c r="AY42" s="64"/>
      <c r="AZ42" s="421"/>
      <c r="BA42" s="422"/>
      <c r="BB42" s="423"/>
      <c r="BC42" s="422"/>
      <c r="BD42" s="419"/>
      <c r="BE42" s="424"/>
      <c r="BF42" s="124"/>
      <c r="BG42" s="26"/>
    </row>
    <row r="43" spans="1:59" s="1" customFormat="1" ht="15.75" customHeight="1" x14ac:dyDescent="0.2">
      <c r="A43" s="12" t="s">
        <v>228</v>
      </c>
      <c r="B43" s="29" t="s">
        <v>15</v>
      </c>
      <c r="C43" s="14" t="s">
        <v>229</v>
      </c>
      <c r="D43" s="89"/>
      <c r="E43" s="16" t="str">
        <f t="shared" si="31"/>
        <v/>
      </c>
      <c r="F43" s="90"/>
      <c r="G43" s="16" t="str">
        <f t="shared" si="32"/>
        <v/>
      </c>
      <c r="H43" s="91" t="s">
        <v>17</v>
      </c>
      <c r="I43" s="92"/>
      <c r="J43" s="89"/>
      <c r="K43" s="16" t="str">
        <f t="shared" si="33"/>
        <v/>
      </c>
      <c r="L43" s="90"/>
      <c r="M43" s="16" t="str">
        <f t="shared" si="34"/>
        <v/>
      </c>
      <c r="N43" s="91" t="s">
        <v>17</v>
      </c>
      <c r="O43" s="92"/>
      <c r="P43" s="89"/>
      <c r="Q43" s="16" t="str">
        <f t="shared" si="35"/>
        <v/>
      </c>
      <c r="R43" s="90"/>
      <c r="S43" s="16" t="str">
        <f t="shared" si="36"/>
        <v/>
      </c>
      <c r="T43" s="91" t="s">
        <v>17</v>
      </c>
      <c r="U43" s="92"/>
      <c r="V43" s="89"/>
      <c r="W43" s="16" t="str">
        <f t="shared" si="37"/>
        <v/>
      </c>
      <c r="X43" s="90"/>
      <c r="Y43" s="16" t="str">
        <f t="shared" si="38"/>
        <v/>
      </c>
      <c r="Z43" s="91" t="s">
        <v>17</v>
      </c>
      <c r="AA43" s="92"/>
      <c r="AB43" s="89"/>
      <c r="AC43" s="16" t="str">
        <f t="shared" si="39"/>
        <v/>
      </c>
      <c r="AD43" s="90"/>
      <c r="AE43" s="16" t="str">
        <f t="shared" si="40"/>
        <v/>
      </c>
      <c r="AF43" s="91" t="s">
        <v>17</v>
      </c>
      <c r="AG43" s="92"/>
      <c r="AH43" s="89"/>
      <c r="AI43" s="16" t="str">
        <f t="shared" si="41"/>
        <v/>
      </c>
      <c r="AJ43" s="90"/>
      <c r="AK43" s="16" t="str">
        <f t="shared" si="42"/>
        <v/>
      </c>
      <c r="AL43" s="91" t="s">
        <v>17</v>
      </c>
      <c r="AM43" s="92"/>
      <c r="AN43" s="89"/>
      <c r="AO43" s="16" t="str">
        <f t="shared" si="43"/>
        <v/>
      </c>
      <c r="AP43" s="90"/>
      <c r="AQ43" s="16" t="str">
        <f t="shared" si="44"/>
        <v/>
      </c>
      <c r="AR43" s="91" t="s">
        <v>17</v>
      </c>
      <c r="AS43" s="92"/>
      <c r="AT43" s="89"/>
      <c r="AU43" s="16" t="str">
        <f t="shared" si="45"/>
        <v/>
      </c>
      <c r="AV43" s="90"/>
      <c r="AW43" s="16" t="str">
        <f t="shared" si="46"/>
        <v/>
      </c>
      <c r="AX43" s="91" t="s">
        <v>17</v>
      </c>
      <c r="AY43" s="64" t="s">
        <v>570</v>
      </c>
      <c r="AZ43" s="22"/>
      <c r="BA43" s="96"/>
      <c r="BB43" s="23"/>
      <c r="BC43" s="96"/>
      <c r="BD43" s="91"/>
      <c r="BE43" s="292"/>
      <c r="BF43" s="26"/>
      <c r="BG43" s="26"/>
    </row>
    <row r="44" spans="1:59" s="1" customFormat="1" ht="15.75" customHeight="1" x14ac:dyDescent="0.2">
      <c r="A44" s="28" t="s">
        <v>230</v>
      </c>
      <c r="B44" s="29" t="s">
        <v>15</v>
      </c>
      <c r="C44" s="68" t="s">
        <v>231</v>
      </c>
      <c r="D44" s="89"/>
      <c r="E44" s="16" t="str">
        <f t="shared" si="31"/>
        <v/>
      </c>
      <c r="F44" s="90"/>
      <c r="G44" s="16" t="str">
        <f t="shared" si="32"/>
        <v/>
      </c>
      <c r="H44" s="91" t="s">
        <v>17</v>
      </c>
      <c r="I44" s="92"/>
      <c r="J44" s="89"/>
      <c r="K44" s="16" t="str">
        <f t="shared" si="33"/>
        <v/>
      </c>
      <c r="L44" s="90"/>
      <c r="M44" s="16" t="str">
        <f t="shared" si="34"/>
        <v/>
      </c>
      <c r="N44" s="91" t="s">
        <v>17</v>
      </c>
      <c r="O44" s="92"/>
      <c r="P44" s="89"/>
      <c r="Q44" s="16" t="str">
        <f t="shared" si="35"/>
        <v/>
      </c>
      <c r="R44" s="90"/>
      <c r="S44" s="16" t="str">
        <f t="shared" si="36"/>
        <v/>
      </c>
      <c r="T44" s="91" t="s">
        <v>17</v>
      </c>
      <c r="U44" s="92"/>
      <c r="V44" s="89"/>
      <c r="W44" s="16" t="str">
        <f t="shared" si="37"/>
        <v/>
      </c>
      <c r="X44" s="90"/>
      <c r="Y44" s="16" t="str">
        <f t="shared" si="38"/>
        <v/>
      </c>
      <c r="Z44" s="91" t="s">
        <v>17</v>
      </c>
      <c r="AA44" s="92"/>
      <c r="AB44" s="89"/>
      <c r="AC44" s="16" t="str">
        <f t="shared" si="39"/>
        <v/>
      </c>
      <c r="AD44" s="90"/>
      <c r="AE44" s="16" t="str">
        <f t="shared" si="40"/>
        <v/>
      </c>
      <c r="AF44" s="91" t="s">
        <v>17</v>
      </c>
      <c r="AG44" s="92"/>
      <c r="AH44" s="89"/>
      <c r="AI44" s="16" t="str">
        <f t="shared" si="41"/>
        <v/>
      </c>
      <c r="AJ44" s="90"/>
      <c r="AK44" s="16" t="str">
        <f t="shared" si="42"/>
        <v/>
      </c>
      <c r="AL44" s="91" t="s">
        <v>17</v>
      </c>
      <c r="AM44" s="92"/>
      <c r="AN44" s="89"/>
      <c r="AO44" s="16" t="str">
        <f t="shared" si="43"/>
        <v/>
      </c>
      <c r="AP44" s="90"/>
      <c r="AQ44" s="16" t="str">
        <f t="shared" si="44"/>
        <v/>
      </c>
      <c r="AR44" s="91" t="s">
        <v>17</v>
      </c>
      <c r="AS44" s="92"/>
      <c r="AT44" s="89"/>
      <c r="AU44" s="16" t="str">
        <f t="shared" si="45"/>
        <v/>
      </c>
      <c r="AV44" s="90"/>
      <c r="AW44" s="16" t="str">
        <f t="shared" si="46"/>
        <v/>
      </c>
      <c r="AX44" s="91" t="s">
        <v>17</v>
      </c>
      <c r="AY44" s="64" t="s">
        <v>570</v>
      </c>
      <c r="AZ44" s="22" t="str">
        <f t="shared" ref="AZ44:AZ45" si="47">IF(D44+J44+P44+V44+AB44+AH44+AN44+AT44=0,"",D44+J44+P44+V44+AB44+AH44+AN44+AT44)</f>
        <v/>
      </c>
      <c r="BA44" s="96" t="str">
        <f>IF((P44+V44+AB44+AH44+AN44+AT44)*14=0,"",(P44+V44+AB44+AH44+AN44+AT44)*14)</f>
        <v/>
      </c>
      <c r="BB44" s="23" t="str">
        <f t="shared" ref="BB44:BB45" si="48">IF(F44+L44+R44+X44+AD44+AJ44+AP44+AV44=0,"",F44+L44+R44+X44+AD44+AJ44+AP44+AV44)</f>
        <v/>
      </c>
      <c r="BC44" s="96" t="str">
        <f>IF((L44+F44+R44+X44+AD44+AJ44+AP44+AV44)*14=0,"",(L44+F44+R44+X44+AD44+AJ44+AP44+AV44)*14)</f>
        <v/>
      </c>
      <c r="BD44" s="91" t="s">
        <v>17</v>
      </c>
      <c r="BE44" s="292" t="str">
        <f t="shared" ref="BE44:BE45" si="49">IF(D44+F44+L44+J44+P44+R44+V44+X44+AB44+AD44+AH44+AJ44+AN44+AP44+AT44+AV44=0,"",D44+F44+L44+J44+P44+R44+V44+X44+AB44+AD44+AH44+AJ44+AN44+AP44+AT44+AV44)</f>
        <v/>
      </c>
      <c r="BF44" s="26"/>
      <c r="BG44" s="26"/>
    </row>
    <row r="45" spans="1:59" s="27" customFormat="1" ht="15.75" customHeight="1" thickBot="1" x14ac:dyDescent="0.25">
      <c r="A45" s="94" t="s">
        <v>424</v>
      </c>
      <c r="B45" s="29" t="s">
        <v>15</v>
      </c>
      <c r="C45" s="95" t="s">
        <v>319</v>
      </c>
      <c r="D45" s="417"/>
      <c r="E45" s="65" t="str">
        <f t="shared" si="31"/>
        <v/>
      </c>
      <c r="F45" s="418"/>
      <c r="G45" s="65" t="str">
        <f t="shared" si="32"/>
        <v/>
      </c>
      <c r="H45" s="419" t="s">
        <v>17</v>
      </c>
      <c r="I45" s="420"/>
      <c r="J45" s="417"/>
      <c r="K45" s="65" t="str">
        <f t="shared" si="33"/>
        <v/>
      </c>
      <c r="L45" s="418"/>
      <c r="M45" s="65" t="str">
        <f t="shared" si="34"/>
        <v/>
      </c>
      <c r="N45" s="419" t="s">
        <v>17</v>
      </c>
      <c r="O45" s="420"/>
      <c r="P45" s="417"/>
      <c r="Q45" s="65" t="str">
        <f t="shared" si="35"/>
        <v/>
      </c>
      <c r="R45" s="418"/>
      <c r="S45" s="65" t="str">
        <f t="shared" si="36"/>
        <v/>
      </c>
      <c r="T45" s="419" t="s">
        <v>17</v>
      </c>
      <c r="U45" s="420"/>
      <c r="V45" s="417"/>
      <c r="W45" s="65" t="str">
        <f t="shared" si="37"/>
        <v/>
      </c>
      <c r="X45" s="418"/>
      <c r="Y45" s="65" t="str">
        <f t="shared" si="38"/>
        <v/>
      </c>
      <c r="Z45" s="419" t="s">
        <v>17</v>
      </c>
      <c r="AA45" s="420"/>
      <c r="AB45" s="417"/>
      <c r="AC45" s="65" t="str">
        <f t="shared" si="39"/>
        <v/>
      </c>
      <c r="AD45" s="418"/>
      <c r="AE45" s="65" t="str">
        <f t="shared" si="40"/>
        <v/>
      </c>
      <c r="AF45" s="419" t="s">
        <v>17</v>
      </c>
      <c r="AG45" s="420"/>
      <c r="AH45" s="417"/>
      <c r="AI45" s="65" t="str">
        <f t="shared" si="41"/>
        <v/>
      </c>
      <c r="AJ45" s="418"/>
      <c r="AK45" s="65" t="str">
        <f t="shared" si="42"/>
        <v/>
      </c>
      <c r="AL45" s="419" t="s">
        <v>17</v>
      </c>
      <c r="AM45" s="420"/>
      <c r="AN45" s="417"/>
      <c r="AO45" s="65" t="str">
        <f t="shared" si="43"/>
        <v/>
      </c>
      <c r="AP45" s="418"/>
      <c r="AQ45" s="65" t="str">
        <f t="shared" si="44"/>
        <v/>
      </c>
      <c r="AR45" s="419" t="s">
        <v>17</v>
      </c>
      <c r="AS45" s="420"/>
      <c r="AT45" s="417"/>
      <c r="AU45" s="65" t="str">
        <f t="shared" si="45"/>
        <v/>
      </c>
      <c r="AV45" s="418"/>
      <c r="AW45" s="65" t="str">
        <f t="shared" si="46"/>
        <v/>
      </c>
      <c r="AX45" s="419" t="s">
        <v>17</v>
      </c>
      <c r="AY45" s="64" t="s">
        <v>570</v>
      </c>
      <c r="AZ45" s="421" t="str">
        <f t="shared" si="47"/>
        <v/>
      </c>
      <c r="BA45" s="422" t="str">
        <f>IF((P45+V45+AB45+AH45+AN45+AT45)*14=0,"",(P45+V45+AB45+AH45+AN45+AT45)*14)</f>
        <v/>
      </c>
      <c r="BB45" s="423" t="str">
        <f t="shared" si="48"/>
        <v/>
      </c>
      <c r="BC45" s="65" t="str">
        <f>IF((L45+F45+R45+X45+AD45+AJ45+AP45+AV45)*14=0,"",(L45+F45+R45+X45+AD45+AJ45+AP45+AV45)*14)</f>
        <v/>
      </c>
      <c r="BD45" s="419" t="s">
        <v>17</v>
      </c>
      <c r="BE45" s="424" t="str">
        <f t="shared" si="49"/>
        <v/>
      </c>
      <c r="BF45" s="124"/>
      <c r="BG45" s="26"/>
    </row>
    <row r="46" spans="1:59" ht="15.75" customHeight="1" thickBot="1" x14ac:dyDescent="0.3">
      <c r="A46" s="298"/>
      <c r="B46" s="299"/>
      <c r="C46" s="300" t="s">
        <v>18</v>
      </c>
      <c r="D46" s="301">
        <f>SUM(D42:D45)</f>
        <v>0</v>
      </c>
      <c r="E46" s="302">
        <f>SUM(E42:E45)</f>
        <v>0</v>
      </c>
      <c r="F46" s="303">
        <f>SUM(F42:F45)</f>
        <v>0</v>
      </c>
      <c r="G46" s="302">
        <f>SUM(G42:G45)</f>
        <v>0</v>
      </c>
      <c r="H46" s="296" t="s">
        <v>17</v>
      </c>
      <c r="I46" s="304" t="s">
        <v>17</v>
      </c>
      <c r="J46" s="305">
        <f>SUM(J42:J45)</f>
        <v>0</v>
      </c>
      <c r="K46" s="302">
        <f>SUM(K42:K45)</f>
        <v>0</v>
      </c>
      <c r="L46" s="303">
        <f>SUM(L42:L45)</f>
        <v>0</v>
      </c>
      <c r="M46" s="302">
        <f>SUM(M42:M45)</f>
        <v>0</v>
      </c>
      <c r="N46" s="296" t="s">
        <v>17</v>
      </c>
      <c r="O46" s="304" t="s">
        <v>17</v>
      </c>
      <c r="P46" s="301">
        <f>SUM(P42:P45)</f>
        <v>0</v>
      </c>
      <c r="Q46" s="302">
        <f>SUM(Q42:Q45)</f>
        <v>0</v>
      </c>
      <c r="R46" s="303">
        <f>SUM(R42:R45)</f>
        <v>0</v>
      </c>
      <c r="S46" s="302">
        <f>SUM(S42:S45)</f>
        <v>0</v>
      </c>
      <c r="T46" s="306" t="s">
        <v>17</v>
      </c>
      <c r="U46" s="304" t="s">
        <v>17</v>
      </c>
      <c r="V46" s="305">
        <f>SUM(V42:V45)</f>
        <v>0</v>
      </c>
      <c r="W46" s="302">
        <f>SUM(W42:W45)</f>
        <v>0</v>
      </c>
      <c r="X46" s="303">
        <f>SUM(X42:X45)</f>
        <v>0</v>
      </c>
      <c r="Y46" s="302">
        <f>SUM(Y42:Y45)</f>
        <v>0</v>
      </c>
      <c r="Z46" s="296" t="s">
        <v>17</v>
      </c>
      <c r="AA46" s="304" t="s">
        <v>17</v>
      </c>
      <c r="AB46" s="301">
        <f>SUM(AB42:AB45)</f>
        <v>0</v>
      </c>
      <c r="AC46" s="302">
        <f>SUM(AC42:AC45)</f>
        <v>0</v>
      </c>
      <c r="AD46" s="303">
        <f>SUM(AD42:AD45)</f>
        <v>0</v>
      </c>
      <c r="AE46" s="302">
        <f>SUM(AE42:AE45)</f>
        <v>0</v>
      </c>
      <c r="AF46" s="296" t="s">
        <v>17</v>
      </c>
      <c r="AG46" s="304" t="s">
        <v>17</v>
      </c>
      <c r="AH46" s="305">
        <f>SUM(AH42:AH45)</f>
        <v>0</v>
      </c>
      <c r="AI46" s="302">
        <f>SUM(AI42:AI45)</f>
        <v>0</v>
      </c>
      <c r="AJ46" s="303">
        <f>SUM(AJ42:AJ45)</f>
        <v>0</v>
      </c>
      <c r="AK46" s="302">
        <f>SUM(AK42:AK45)</f>
        <v>0</v>
      </c>
      <c r="AL46" s="296" t="s">
        <v>17</v>
      </c>
      <c r="AM46" s="304" t="s">
        <v>17</v>
      </c>
      <c r="AN46" s="301">
        <f>SUM(AN42:AN45)</f>
        <v>0</v>
      </c>
      <c r="AO46" s="302">
        <f>SUM(AO42:AO45)</f>
        <v>0</v>
      </c>
      <c r="AP46" s="303">
        <f>SUM(AP42:AP45)</f>
        <v>0</v>
      </c>
      <c r="AQ46" s="302">
        <f>SUM(AQ42:AQ45)</f>
        <v>0</v>
      </c>
      <c r="AR46" s="306" t="s">
        <v>17</v>
      </c>
      <c r="AS46" s="304" t="s">
        <v>17</v>
      </c>
      <c r="AT46" s="305">
        <f>SUM(AT42:AT45)</f>
        <v>0</v>
      </c>
      <c r="AU46" s="302">
        <f>SUM(AU42:AU45)</f>
        <v>0</v>
      </c>
      <c r="AV46" s="303">
        <f>SUM(AV42:AV45)</f>
        <v>0</v>
      </c>
      <c r="AW46" s="302">
        <f>SUM(AW42:AW45)</f>
        <v>0</v>
      </c>
      <c r="AX46" s="296" t="s">
        <v>17</v>
      </c>
      <c r="AY46" s="304" t="s">
        <v>17</v>
      </c>
      <c r="AZ46" s="293" t="str">
        <f>IF(D46+J46+P46+V46=0,"",D46+J46+P46+V46)</f>
        <v/>
      </c>
      <c r="BA46" s="294" t="str">
        <f>IF((P46+V46+AB46+AH46+AN46+AT46)*14=0,"",(P46+V46+AB46+AH46+AN46+AT46)*14)</f>
        <v/>
      </c>
      <c r="BB46" s="295" t="str">
        <f>IF(F46+L46+R46+X46=0,"",F46+L46+R46+X46)</f>
        <v/>
      </c>
      <c r="BC46" s="294" t="str">
        <f>IF((L46+F46+R46+X46+AD46+AJ46+AP46+AV46)*14=0,"",(L46+F46+R46+X46+AD46+AJ46+AP46+AV46)*14)</f>
        <v/>
      </c>
      <c r="BD46" s="296" t="s">
        <v>17</v>
      </c>
      <c r="BE46" s="297" t="s">
        <v>43</v>
      </c>
    </row>
    <row r="47" spans="1:59" ht="15.75" customHeight="1" thickBot="1" x14ac:dyDescent="0.3">
      <c r="A47" s="310"/>
      <c r="B47" s="311"/>
      <c r="C47" s="312" t="s">
        <v>45</v>
      </c>
      <c r="D47" s="313">
        <f>D40+D46</f>
        <v>15</v>
      </c>
      <c r="E47" s="314">
        <f>E40+E46</f>
        <v>182</v>
      </c>
      <c r="F47" s="315">
        <f>F40+F46</f>
        <v>28</v>
      </c>
      <c r="G47" s="314">
        <f>G40+G46</f>
        <v>312</v>
      </c>
      <c r="H47" s="308" t="s">
        <v>17</v>
      </c>
      <c r="I47" s="316" t="s">
        <v>17</v>
      </c>
      <c r="J47" s="317">
        <f>J40+J46</f>
        <v>12</v>
      </c>
      <c r="K47" s="314">
        <f>K40+K46</f>
        <v>170</v>
      </c>
      <c r="L47" s="315">
        <f>L40+L46</f>
        <v>18</v>
      </c>
      <c r="M47" s="314">
        <f>M40+M46</f>
        <v>248</v>
      </c>
      <c r="N47" s="308" t="s">
        <v>17</v>
      </c>
      <c r="O47" s="316" t="s">
        <v>17</v>
      </c>
      <c r="P47" s="313">
        <f>P40+P46</f>
        <v>12</v>
      </c>
      <c r="Q47" s="314">
        <f>Q40+Q46</f>
        <v>172</v>
      </c>
      <c r="R47" s="315">
        <f>R40+R46</f>
        <v>17</v>
      </c>
      <c r="S47" s="314">
        <f>S40+S46</f>
        <v>234</v>
      </c>
      <c r="T47" s="318" t="s">
        <v>17</v>
      </c>
      <c r="U47" s="316" t="s">
        <v>17</v>
      </c>
      <c r="V47" s="317">
        <f>V40+V46</f>
        <v>9</v>
      </c>
      <c r="W47" s="314">
        <f>W40+W46</f>
        <v>130</v>
      </c>
      <c r="X47" s="315">
        <f>X40+X46</f>
        <v>18</v>
      </c>
      <c r="Y47" s="314">
        <f>Y40+Y46</f>
        <v>248</v>
      </c>
      <c r="Z47" s="308" t="s">
        <v>17</v>
      </c>
      <c r="AA47" s="316" t="s">
        <v>17</v>
      </c>
      <c r="AB47" s="313">
        <f>AB40+AB46</f>
        <v>10</v>
      </c>
      <c r="AC47" s="314">
        <f>AC40+AC46</f>
        <v>136</v>
      </c>
      <c r="AD47" s="315">
        <f>AD40+AD46</f>
        <v>18</v>
      </c>
      <c r="AE47" s="314">
        <f>AE40+AE46</f>
        <v>256</v>
      </c>
      <c r="AF47" s="308" t="s">
        <v>17</v>
      </c>
      <c r="AG47" s="316" t="s">
        <v>17</v>
      </c>
      <c r="AH47" s="317">
        <f>AH40+AH46</f>
        <v>11</v>
      </c>
      <c r="AI47" s="314">
        <f>AI40+AI46</f>
        <v>158</v>
      </c>
      <c r="AJ47" s="315">
        <f>AJ40+AJ46</f>
        <v>17</v>
      </c>
      <c r="AK47" s="314">
        <f>AK40+AK46</f>
        <v>234</v>
      </c>
      <c r="AL47" s="308" t="s">
        <v>17</v>
      </c>
      <c r="AM47" s="316" t="s">
        <v>17</v>
      </c>
      <c r="AN47" s="313">
        <f>AN40+AN46</f>
        <v>10</v>
      </c>
      <c r="AO47" s="314">
        <f>AO40+AO46</f>
        <v>140</v>
      </c>
      <c r="AP47" s="315">
        <f>AP40+AP46</f>
        <v>17</v>
      </c>
      <c r="AQ47" s="314">
        <f>AQ40+AQ46</f>
        <v>238</v>
      </c>
      <c r="AR47" s="318" t="s">
        <v>17</v>
      </c>
      <c r="AS47" s="316" t="s">
        <v>17</v>
      </c>
      <c r="AT47" s="317">
        <f>AT40+AT46</f>
        <v>8</v>
      </c>
      <c r="AU47" s="314">
        <f>AU40+AU46</f>
        <v>80</v>
      </c>
      <c r="AV47" s="315">
        <f>AV40+AV46</f>
        <v>18</v>
      </c>
      <c r="AW47" s="314">
        <f>AW40+AW46</f>
        <v>180</v>
      </c>
      <c r="AX47" s="308" t="s">
        <v>17</v>
      </c>
      <c r="AY47" s="316" t="s">
        <v>17</v>
      </c>
      <c r="AZ47" s="307">
        <f>IF(D47+J47+P47+V47+AB47+AN47+AT47+AH47=0,"",D47+J47+P47+V47+AB47+AN47+AT47+AH47)</f>
        <v>87</v>
      </c>
      <c r="BA47" s="307">
        <f>IF(E47+K47+Q47+W47+AC47+AI47+AO47+AU47=0,"",E47+K47+Q47+W47+AC47+AI47+AO47+AU47)</f>
        <v>1168</v>
      </c>
      <c r="BB47" s="307">
        <f>IF(F47+L47+R47+X47+AD47+AP47+AV47+AJ47=0,"",F47+L47+R47+X47+AD47+AP47+AV47+AJ47)</f>
        <v>151</v>
      </c>
      <c r="BC47" s="307">
        <f>SUM(BC40,BC46)</f>
        <v>1944</v>
      </c>
      <c r="BD47" s="308" t="s">
        <v>17</v>
      </c>
      <c r="BE47" s="309" t="s">
        <v>43</v>
      </c>
    </row>
    <row r="48" spans="1:59" ht="15.75" customHeight="1" thickTop="1" x14ac:dyDescent="0.25">
      <c r="A48" s="319"/>
      <c r="B48" s="320"/>
      <c r="C48" s="321"/>
      <c r="D48" s="878"/>
      <c r="E48" s="927"/>
      <c r="F48" s="927"/>
      <c r="G48" s="927"/>
      <c r="H48" s="927"/>
      <c r="I48" s="927"/>
      <c r="J48" s="927"/>
      <c r="K48" s="927"/>
      <c r="L48" s="927"/>
      <c r="M48" s="927"/>
      <c r="N48" s="927"/>
      <c r="O48" s="927"/>
      <c r="P48" s="927"/>
      <c r="Q48" s="927"/>
      <c r="R48" s="927"/>
      <c r="S48" s="927"/>
      <c r="T48" s="927"/>
      <c r="U48" s="927"/>
      <c r="V48" s="927"/>
      <c r="W48" s="927"/>
      <c r="X48" s="927"/>
      <c r="Y48" s="927"/>
      <c r="Z48" s="927"/>
      <c r="AA48" s="927"/>
      <c r="AB48" s="878"/>
      <c r="AC48" s="927"/>
      <c r="AD48" s="927"/>
      <c r="AE48" s="927"/>
      <c r="AF48" s="927"/>
      <c r="AG48" s="927"/>
      <c r="AH48" s="927"/>
      <c r="AI48" s="927"/>
      <c r="AJ48" s="927"/>
      <c r="AK48" s="927"/>
      <c r="AL48" s="927"/>
      <c r="AM48" s="927"/>
      <c r="AN48" s="927"/>
      <c r="AO48" s="927"/>
      <c r="AP48" s="927"/>
      <c r="AQ48" s="927"/>
      <c r="AR48" s="927"/>
      <c r="AS48" s="927"/>
      <c r="AT48" s="927"/>
      <c r="AU48" s="927"/>
      <c r="AV48" s="927"/>
      <c r="AW48" s="927"/>
      <c r="AX48" s="927"/>
      <c r="AY48" s="927"/>
      <c r="AZ48" s="874"/>
      <c r="BA48" s="932"/>
      <c r="BB48" s="932"/>
      <c r="BC48" s="932"/>
      <c r="BD48" s="932"/>
      <c r="BE48" s="932"/>
      <c r="BF48" s="425"/>
      <c r="BG48" s="291"/>
    </row>
    <row r="49" spans="1:59" ht="15.75" customHeight="1" x14ac:dyDescent="0.2">
      <c r="A49" s="335" t="s">
        <v>301</v>
      </c>
      <c r="B49" s="174" t="s">
        <v>15</v>
      </c>
      <c r="C49" s="336" t="s">
        <v>20</v>
      </c>
      <c r="D49" s="327"/>
      <c r="E49" s="118"/>
      <c r="F49" s="118"/>
      <c r="G49" s="118"/>
      <c r="H49" s="328"/>
      <c r="I49" s="329"/>
      <c r="J49" s="330"/>
      <c r="K49" s="118"/>
      <c r="L49" s="118"/>
      <c r="M49" s="118">
        <v>160</v>
      </c>
      <c r="N49" s="328">
        <v>0</v>
      </c>
      <c r="O49" s="329" t="s">
        <v>184</v>
      </c>
      <c r="P49" s="119"/>
      <c r="Q49" s="118"/>
      <c r="R49" s="118"/>
      <c r="S49" s="118"/>
      <c r="T49" s="328"/>
      <c r="U49" s="329"/>
      <c r="V49" s="330"/>
      <c r="W49" s="118"/>
      <c r="X49" s="118"/>
      <c r="Y49" s="118"/>
      <c r="Z49" s="328"/>
      <c r="AA49" s="329"/>
      <c r="AB49" s="330"/>
      <c r="AC49" s="118"/>
      <c r="AD49" s="118"/>
      <c r="AE49" s="118"/>
      <c r="AF49" s="328"/>
      <c r="AG49" s="329"/>
      <c r="AH49" s="330"/>
      <c r="AI49" s="118"/>
      <c r="AJ49" s="118"/>
      <c r="AK49" s="131"/>
      <c r="AL49" s="132"/>
      <c r="AM49" s="333"/>
      <c r="AN49" s="330"/>
      <c r="AO49" s="118"/>
      <c r="AP49" s="118"/>
      <c r="AQ49" s="118"/>
      <c r="AR49" s="328"/>
      <c r="AS49" s="329"/>
      <c r="AT49" s="330"/>
      <c r="AU49" s="118"/>
      <c r="AV49" s="118"/>
      <c r="AW49" s="90"/>
      <c r="AX49" s="33"/>
      <c r="AY49" s="334"/>
      <c r="AZ49" s="322"/>
      <c r="BA49" s="323"/>
      <c r="BB49" s="323"/>
      <c r="BC49" s="323"/>
      <c r="BD49" s="323"/>
      <c r="BE49" s="323"/>
      <c r="BF49" s="426"/>
      <c r="BG49" s="324"/>
    </row>
    <row r="50" spans="1:59" ht="15.75" customHeight="1" x14ac:dyDescent="0.2">
      <c r="A50" s="335" t="s">
        <v>302</v>
      </c>
      <c r="B50" s="174" t="s">
        <v>15</v>
      </c>
      <c r="C50" s="336" t="s">
        <v>21</v>
      </c>
      <c r="D50" s="337"/>
      <c r="E50" s="118"/>
      <c r="F50" s="118"/>
      <c r="G50" s="118"/>
      <c r="H50" s="328"/>
      <c r="I50" s="338"/>
      <c r="J50" s="330"/>
      <c r="K50" s="118"/>
      <c r="L50" s="118"/>
      <c r="M50" s="118"/>
      <c r="N50" s="328"/>
      <c r="O50" s="338"/>
      <c r="P50" s="119"/>
      <c r="Q50" s="118"/>
      <c r="R50" s="118"/>
      <c r="S50" s="118"/>
      <c r="T50" s="328"/>
      <c r="U50" s="338"/>
      <c r="V50" s="330"/>
      <c r="W50" s="118"/>
      <c r="X50" s="118"/>
      <c r="Y50" s="118">
        <v>160</v>
      </c>
      <c r="Z50" s="328">
        <v>0</v>
      </c>
      <c r="AA50" s="338" t="s">
        <v>184</v>
      </c>
      <c r="AB50" s="330"/>
      <c r="AC50" s="118"/>
      <c r="AD50" s="118"/>
      <c r="AE50" s="118"/>
      <c r="AF50" s="328"/>
      <c r="AG50" s="338"/>
      <c r="AH50" s="330"/>
      <c r="AI50" s="118"/>
      <c r="AJ50" s="118"/>
      <c r="AK50" s="131"/>
      <c r="AL50" s="132"/>
      <c r="AM50" s="340"/>
      <c r="AN50" s="330"/>
      <c r="AO50" s="118"/>
      <c r="AP50" s="118"/>
      <c r="AQ50" s="118"/>
      <c r="AR50" s="328"/>
      <c r="AS50" s="338"/>
      <c r="AT50" s="330"/>
      <c r="AU50" s="118"/>
      <c r="AV50" s="118"/>
      <c r="AW50" s="90"/>
      <c r="AX50" s="33"/>
      <c r="AY50" s="334"/>
      <c r="AZ50" s="322"/>
      <c r="BA50" s="323"/>
      <c r="BB50" s="323"/>
      <c r="BC50" s="323"/>
      <c r="BD50" s="323"/>
      <c r="BE50" s="323"/>
      <c r="BF50" s="426"/>
      <c r="BG50" s="324"/>
    </row>
    <row r="51" spans="1:59" ht="15.75" customHeight="1" x14ac:dyDescent="0.2">
      <c r="A51" s="335" t="s">
        <v>303</v>
      </c>
      <c r="B51" s="174" t="s">
        <v>15</v>
      </c>
      <c r="C51" s="336" t="s">
        <v>33</v>
      </c>
      <c r="D51" s="337"/>
      <c r="E51" s="118"/>
      <c r="F51" s="118"/>
      <c r="G51" s="118"/>
      <c r="H51" s="328"/>
      <c r="I51" s="338"/>
      <c r="J51" s="330"/>
      <c r="K51" s="118"/>
      <c r="L51" s="118"/>
      <c r="M51" s="118"/>
      <c r="N51" s="328"/>
      <c r="O51" s="338"/>
      <c r="P51" s="119"/>
      <c r="Q51" s="118"/>
      <c r="R51" s="118"/>
      <c r="S51" s="118"/>
      <c r="T51" s="328"/>
      <c r="U51" s="338"/>
      <c r="V51" s="330"/>
      <c r="W51" s="118"/>
      <c r="X51" s="118"/>
      <c r="Y51" s="118"/>
      <c r="Z51" s="328"/>
      <c r="AA51" s="338"/>
      <c r="AB51" s="330"/>
      <c r="AC51" s="118"/>
      <c r="AD51" s="118"/>
      <c r="AE51" s="118"/>
      <c r="AF51" s="328"/>
      <c r="AG51" s="338"/>
      <c r="AH51" s="330"/>
      <c r="AI51" s="118"/>
      <c r="AJ51" s="118"/>
      <c r="AK51" s="131">
        <v>160</v>
      </c>
      <c r="AL51" s="132">
        <v>0</v>
      </c>
      <c r="AM51" s="340" t="s">
        <v>184</v>
      </c>
      <c r="AN51" s="330"/>
      <c r="AO51" s="118"/>
      <c r="AP51" s="118"/>
      <c r="AQ51" s="118"/>
      <c r="AR51" s="328"/>
      <c r="AS51" s="338"/>
      <c r="AT51" s="330"/>
      <c r="AU51" s="118"/>
      <c r="AV51" s="118"/>
      <c r="AW51" s="90"/>
      <c r="AX51" s="33"/>
      <c r="AY51" s="334"/>
      <c r="AZ51" s="322"/>
      <c r="BA51" s="323"/>
      <c r="BB51" s="323"/>
      <c r="BC51" s="323"/>
      <c r="BD51" s="323"/>
      <c r="BE51" s="323"/>
      <c r="BF51" s="426"/>
      <c r="BG51" s="324"/>
    </row>
    <row r="52" spans="1:59" ht="15.75" thickBot="1" x14ac:dyDescent="0.25">
      <c r="A52" s="344" t="s">
        <v>304</v>
      </c>
      <c r="B52" s="345" t="s">
        <v>15</v>
      </c>
      <c r="C52" s="346" t="s">
        <v>238</v>
      </c>
      <c r="D52" s="347"/>
      <c r="E52" s="348"/>
      <c r="F52" s="348"/>
      <c r="G52" s="348"/>
      <c r="H52" s="349"/>
      <c r="I52" s="350"/>
      <c r="J52" s="351"/>
      <c r="K52" s="348"/>
      <c r="L52" s="348"/>
      <c r="M52" s="348"/>
      <c r="N52" s="349"/>
      <c r="O52" s="350"/>
      <c r="P52" s="352"/>
      <c r="Q52" s="348"/>
      <c r="R52" s="348"/>
      <c r="S52" s="348"/>
      <c r="T52" s="349"/>
      <c r="U52" s="350"/>
      <c r="V52" s="351"/>
      <c r="W52" s="348"/>
      <c r="X52" s="348"/>
      <c r="Y52" s="348"/>
      <c r="Z52" s="349"/>
      <c r="AA52" s="350"/>
      <c r="AB52" s="351"/>
      <c r="AC52" s="348"/>
      <c r="AD52" s="348"/>
      <c r="AE52" s="348"/>
      <c r="AF52" s="349"/>
      <c r="AG52" s="350"/>
      <c r="AH52" s="351"/>
      <c r="AI52" s="348"/>
      <c r="AJ52" s="348"/>
      <c r="AK52" s="348"/>
      <c r="AL52" s="349"/>
      <c r="AM52" s="355"/>
      <c r="AN52" s="351"/>
      <c r="AO52" s="348"/>
      <c r="AP52" s="348"/>
      <c r="AQ52" s="348"/>
      <c r="AR52" s="349"/>
      <c r="AS52" s="350"/>
      <c r="AT52" s="351"/>
      <c r="AU52" s="348"/>
      <c r="AV52" s="348"/>
      <c r="AW52" s="356">
        <v>80</v>
      </c>
      <c r="AX52" s="357">
        <v>0</v>
      </c>
      <c r="AY52" s="358" t="s">
        <v>184</v>
      </c>
      <c r="AZ52" s="341"/>
      <c r="BA52" s="342"/>
      <c r="BB52" s="342"/>
      <c r="BC52" s="342"/>
      <c r="BD52" s="342"/>
      <c r="BE52" s="343"/>
    </row>
    <row r="53" spans="1:59" ht="15.75" customHeight="1" thickTop="1" x14ac:dyDescent="0.2">
      <c r="A53" s="882" t="s">
        <v>22</v>
      </c>
      <c r="B53" s="883"/>
      <c r="C53" s="883"/>
      <c r="D53" s="883"/>
      <c r="E53" s="883"/>
      <c r="F53" s="883"/>
      <c r="G53" s="883"/>
      <c r="H53" s="883"/>
      <c r="I53" s="883"/>
      <c r="J53" s="883"/>
      <c r="K53" s="883"/>
      <c r="L53" s="883"/>
      <c r="M53" s="883"/>
      <c r="N53" s="883"/>
      <c r="O53" s="883"/>
      <c r="P53" s="883"/>
      <c r="Q53" s="883"/>
      <c r="R53" s="883"/>
      <c r="S53" s="883"/>
      <c r="T53" s="883"/>
      <c r="U53" s="883"/>
      <c r="V53" s="883"/>
      <c r="W53" s="883"/>
      <c r="X53" s="883"/>
      <c r="Y53" s="883"/>
      <c r="Z53" s="883"/>
      <c r="AA53" s="883"/>
      <c r="AB53" s="504"/>
      <c r="AC53" s="504"/>
      <c r="AD53" s="504"/>
      <c r="AE53" s="504"/>
      <c r="AF53" s="504"/>
      <c r="AG53" s="504"/>
      <c r="AH53" s="504"/>
      <c r="AI53" s="504"/>
      <c r="AJ53" s="504"/>
      <c r="AK53" s="504"/>
      <c r="AL53" s="504"/>
      <c r="AM53" s="504"/>
      <c r="AN53" s="504"/>
      <c r="AO53" s="504"/>
      <c r="AP53" s="504"/>
      <c r="AQ53" s="504"/>
      <c r="AR53" s="504"/>
      <c r="AS53" s="504"/>
      <c r="AT53" s="504"/>
      <c r="AU53" s="504"/>
      <c r="AV53" s="504"/>
      <c r="AW53" s="504"/>
      <c r="AX53" s="504"/>
      <c r="AY53" s="504"/>
      <c r="AZ53" s="341"/>
      <c r="BA53" s="342"/>
      <c r="BB53" s="342"/>
      <c r="BC53" s="342"/>
      <c r="BD53" s="342"/>
      <c r="BE53" s="343"/>
    </row>
    <row r="54" spans="1:59" ht="15.75" customHeight="1" x14ac:dyDescent="0.25">
      <c r="A54" s="360"/>
      <c r="B54" s="116"/>
      <c r="C54" s="361" t="s">
        <v>23</v>
      </c>
      <c r="D54" s="144"/>
      <c r="E54" s="145"/>
      <c r="F54" s="145"/>
      <c r="G54" s="145"/>
      <c r="H54" s="23"/>
      <c r="I54" s="146" t="str">
        <f>IF(COUNTIF(I12:I51,"A")=0,"",COUNTIF(I12:I51,"A"))</f>
        <v/>
      </c>
      <c r="J54" s="144"/>
      <c r="K54" s="145"/>
      <c r="L54" s="145"/>
      <c r="M54" s="145"/>
      <c r="N54" s="23"/>
      <c r="O54" s="146">
        <f>IF(COUNTIF(O12:O51,"A")=0,"",COUNTIF(O12:O51,"A"))</f>
        <v>1</v>
      </c>
      <c r="P54" s="144"/>
      <c r="Q54" s="145"/>
      <c r="R54" s="145"/>
      <c r="S54" s="145"/>
      <c r="T54" s="23"/>
      <c r="U54" s="146" t="str">
        <f>IF(COUNTIF(U12:U51,"A")=0,"",COUNTIF(U12:U51,"A"))</f>
        <v/>
      </c>
      <c r="V54" s="144"/>
      <c r="W54" s="145"/>
      <c r="X54" s="145"/>
      <c r="Y54" s="145"/>
      <c r="Z54" s="23"/>
      <c r="AA54" s="146">
        <f>IF(COUNTIF(AA12:AA51,"A")=0,"",COUNTIF(AA12:AA51,"A"))</f>
        <v>1</v>
      </c>
      <c r="AB54" s="144"/>
      <c r="AC54" s="145"/>
      <c r="AD54" s="145"/>
      <c r="AE54" s="145"/>
      <c r="AF54" s="23"/>
      <c r="AG54" s="146" t="str">
        <f>IF(COUNTIF(AG12:AG51,"A")=0,"",COUNTIF(AG12:AG51,"A"))</f>
        <v/>
      </c>
      <c r="AH54" s="144"/>
      <c r="AI54" s="145"/>
      <c r="AJ54" s="145"/>
      <c r="AK54" s="145"/>
      <c r="AL54" s="23"/>
      <c r="AM54" s="146">
        <f>IF(COUNTIF(AM12:AM51,"A")=0,"",COUNTIF(AM12:AM51,"A"))</f>
        <v>1</v>
      </c>
      <c r="AN54" s="144"/>
      <c r="AO54" s="145"/>
      <c r="AP54" s="145"/>
      <c r="AQ54" s="145"/>
      <c r="AR54" s="23"/>
      <c r="AS54" s="146" t="str">
        <f>IF(COUNTIF(AS12:AS51,"A")=0,"",COUNTIF(AS12:AS51,"A"))</f>
        <v/>
      </c>
      <c r="AT54" s="144"/>
      <c r="AU54" s="145"/>
      <c r="AV54" s="145"/>
      <c r="AW54" s="145"/>
      <c r="AX54" s="23"/>
      <c r="AY54" s="146">
        <v>1</v>
      </c>
      <c r="AZ54" s="147"/>
      <c r="BA54" s="145"/>
      <c r="BB54" s="145"/>
      <c r="BC54" s="145"/>
      <c r="BD54" s="23"/>
      <c r="BE54" s="374">
        <f t="shared" ref="BE54:BE66" si="50">IF(SUM(I54:AY54)=0,"",SUM(I54:AY54))</f>
        <v>4</v>
      </c>
    </row>
    <row r="55" spans="1:59" ht="15.75" customHeight="1" x14ac:dyDescent="0.25">
      <c r="A55" s="360"/>
      <c r="B55" s="116"/>
      <c r="C55" s="361" t="s">
        <v>24</v>
      </c>
      <c r="D55" s="144"/>
      <c r="E55" s="145"/>
      <c r="F55" s="145"/>
      <c r="G55" s="145"/>
      <c r="H55" s="23"/>
      <c r="I55" s="146" t="str">
        <f>IF(COUNTIF(I12:I51,"B")=0,"",COUNTIF(I12:I51,"B"))</f>
        <v/>
      </c>
      <c r="J55" s="144"/>
      <c r="K55" s="145"/>
      <c r="L55" s="145"/>
      <c r="M55" s="145"/>
      <c r="N55" s="23"/>
      <c r="O55" s="146" t="str">
        <f>IF(COUNTIF(O12:O51,"B")=0,"",COUNTIF(O12:O51,"B"))</f>
        <v/>
      </c>
      <c r="P55" s="144"/>
      <c r="Q55" s="145"/>
      <c r="R55" s="145"/>
      <c r="S55" s="145"/>
      <c r="T55" s="23"/>
      <c r="U55" s="146" t="str">
        <f>IF(COUNTIF(U12:U51,"B")=0,"",COUNTIF(U12:U51,"B"))</f>
        <v/>
      </c>
      <c r="V55" s="144"/>
      <c r="W55" s="145"/>
      <c r="X55" s="145"/>
      <c r="Y55" s="145"/>
      <c r="Z55" s="23"/>
      <c r="AA55" s="146" t="str">
        <f>IF(COUNTIF(AA12:AA51,"B")=0,"",COUNTIF(AA12:AA51,"B"))</f>
        <v/>
      </c>
      <c r="AB55" s="144"/>
      <c r="AC55" s="145"/>
      <c r="AD55" s="145"/>
      <c r="AE55" s="145"/>
      <c r="AF55" s="23"/>
      <c r="AG55" s="146" t="str">
        <f>IF(COUNTIF(AG12:AG51,"B")=0,"",COUNTIF(AG12:AG51,"B"))</f>
        <v/>
      </c>
      <c r="AH55" s="144"/>
      <c r="AI55" s="145"/>
      <c r="AJ55" s="145"/>
      <c r="AK55" s="145"/>
      <c r="AL55" s="23"/>
      <c r="AM55" s="146" t="str">
        <f>IF(COUNTIF(AM12:AM51,"B")=0,"",COUNTIF(AM12:AM51,"B"))</f>
        <v/>
      </c>
      <c r="AN55" s="144"/>
      <c r="AO55" s="145"/>
      <c r="AP55" s="145"/>
      <c r="AQ55" s="145"/>
      <c r="AR55" s="23"/>
      <c r="AS55" s="146" t="str">
        <f>IF(COUNTIF(AS12:AS51,"B")=0,"",COUNTIF(AS12:AS51,"B"))</f>
        <v/>
      </c>
      <c r="AT55" s="144"/>
      <c r="AU55" s="145"/>
      <c r="AV55" s="145"/>
      <c r="AW55" s="145"/>
      <c r="AX55" s="23"/>
      <c r="AY55" s="146">
        <v>1</v>
      </c>
      <c r="AZ55" s="147"/>
      <c r="BA55" s="145"/>
      <c r="BB55" s="145"/>
      <c r="BC55" s="145"/>
      <c r="BD55" s="23"/>
      <c r="BE55" s="374">
        <f t="shared" si="50"/>
        <v>1</v>
      </c>
    </row>
    <row r="56" spans="1:59" ht="15.75" customHeight="1" x14ac:dyDescent="0.25">
      <c r="A56" s="360"/>
      <c r="B56" s="116"/>
      <c r="C56" s="361" t="s">
        <v>60</v>
      </c>
      <c r="D56" s="144"/>
      <c r="E56" s="145"/>
      <c r="F56" s="145"/>
      <c r="G56" s="145"/>
      <c r="H56" s="23"/>
      <c r="I56" s="146" t="str">
        <f>IF(COUNTIF(I12:I51,"ÉÉ")=0,"",COUNTIF(I12:I51,"ÉÉ"))</f>
        <v/>
      </c>
      <c r="J56" s="144"/>
      <c r="K56" s="145"/>
      <c r="L56" s="145"/>
      <c r="M56" s="145"/>
      <c r="N56" s="23"/>
      <c r="O56" s="146">
        <f>IF(COUNTIF(O12:O51,"ÉÉ")=0,"",COUNTIF(O12:O51,"ÉÉ"))</f>
        <v>1</v>
      </c>
      <c r="P56" s="144"/>
      <c r="Q56" s="145"/>
      <c r="R56" s="145"/>
      <c r="S56" s="145"/>
      <c r="T56" s="23"/>
      <c r="U56" s="146" t="str">
        <f>IF(COUNTIF(U12:U51,"ÉÉ")=0,"",COUNTIF(U12:U51,"ÉÉ"))</f>
        <v/>
      </c>
      <c r="V56" s="144"/>
      <c r="W56" s="145"/>
      <c r="X56" s="145"/>
      <c r="Y56" s="145"/>
      <c r="Z56" s="23"/>
      <c r="AA56" s="146" t="str">
        <f>IF(COUNTIF(AA12:AA51,"ÉÉ")=0,"",COUNTIF(AA12:AA51,"ÉÉ"))</f>
        <v/>
      </c>
      <c r="AB56" s="144"/>
      <c r="AC56" s="145"/>
      <c r="AD56" s="145"/>
      <c r="AE56" s="145"/>
      <c r="AF56" s="23"/>
      <c r="AG56" s="146">
        <v>2</v>
      </c>
      <c r="AH56" s="144"/>
      <c r="AI56" s="145"/>
      <c r="AJ56" s="145"/>
      <c r="AK56" s="145"/>
      <c r="AL56" s="23"/>
      <c r="AM56" s="146" t="str">
        <f>IF(COUNTIF(AM12:AM51,"ÉÉ")=0,"",COUNTIF(AM12:AM51,"ÉÉ"))</f>
        <v/>
      </c>
      <c r="AN56" s="144"/>
      <c r="AO56" s="145"/>
      <c r="AP56" s="145"/>
      <c r="AQ56" s="145"/>
      <c r="AR56" s="23"/>
      <c r="AS56" s="146">
        <f>IF(COUNTIF(AS12:AS51,"ÉÉ")=0,"",COUNTIF(AS12:AS51,"ÉÉ"))</f>
        <v>2</v>
      </c>
      <c r="AT56" s="144"/>
      <c r="AU56" s="145"/>
      <c r="AV56" s="145"/>
      <c r="AW56" s="145"/>
      <c r="AX56" s="23"/>
      <c r="AY56" s="146">
        <f>IF(COUNTIF(AY12:AY51,"ÉÉ")=0,"",COUNTIF(AY12:AY51,"ÉÉ"))</f>
        <v>1</v>
      </c>
      <c r="AZ56" s="147"/>
      <c r="BA56" s="145"/>
      <c r="BB56" s="145"/>
      <c r="BC56" s="145"/>
      <c r="BD56" s="23"/>
      <c r="BE56" s="428">
        <f t="shared" si="50"/>
        <v>6</v>
      </c>
      <c r="BF56" s="427"/>
    </row>
    <row r="57" spans="1:59" ht="15.75" customHeight="1" x14ac:dyDescent="0.25">
      <c r="A57" s="360"/>
      <c r="B57" s="116"/>
      <c r="C57" s="361" t="s">
        <v>61</v>
      </c>
      <c r="D57" s="151"/>
      <c r="E57" s="152"/>
      <c r="F57" s="152"/>
      <c r="G57" s="152"/>
      <c r="H57" s="153"/>
      <c r="I57" s="146" t="str">
        <f>IF(COUNTIF(I12:I51,"ÉÉ(Z)")=0,"",COUNTIF(I12:I51,"ÉÉ(Z)"))</f>
        <v/>
      </c>
      <c r="J57" s="151"/>
      <c r="K57" s="152"/>
      <c r="L57" s="152"/>
      <c r="M57" s="152"/>
      <c r="N57" s="153"/>
      <c r="O57" s="146" t="str">
        <f>IF(COUNTIF(O12:O51,"ÉÉ(Z)")=0,"",COUNTIF(O12:O51,"ÉÉ(Z)"))</f>
        <v/>
      </c>
      <c r="P57" s="151"/>
      <c r="Q57" s="152"/>
      <c r="R57" s="152"/>
      <c r="S57" s="152"/>
      <c r="T57" s="153"/>
      <c r="U57" s="146" t="str">
        <f>IF(COUNTIF(U12:U51,"ÉÉ(Z)")=0,"",COUNTIF(U12:U51,"ÉÉ(Z)"))</f>
        <v/>
      </c>
      <c r="V57" s="151"/>
      <c r="W57" s="152"/>
      <c r="X57" s="152"/>
      <c r="Y57" s="152"/>
      <c r="Z57" s="153"/>
      <c r="AA57" s="146" t="str">
        <f>IF(COUNTIF(AA12:AA51,"ÉÉ(Z)")=0,"",COUNTIF(AA12:AA51,"ÉÉ(Z)"))</f>
        <v/>
      </c>
      <c r="AB57" s="151"/>
      <c r="AC57" s="152"/>
      <c r="AD57" s="152"/>
      <c r="AE57" s="152"/>
      <c r="AF57" s="153"/>
      <c r="AG57" s="146" t="str">
        <f>IF(COUNTIF(AG12:AG51,"ÉÉ(Z)")=0,"",COUNTIF(AG12:AG51,"ÉÉ(Z)"))</f>
        <v/>
      </c>
      <c r="AH57" s="151"/>
      <c r="AI57" s="152"/>
      <c r="AJ57" s="152"/>
      <c r="AK57" s="152"/>
      <c r="AL57" s="153"/>
      <c r="AM57" s="146" t="str">
        <f>IF(COUNTIF(AM12:AM51,"ÉÉ(Z)")=0,"",COUNTIF(AM12:AM51,"ÉÉ(Z)"))</f>
        <v/>
      </c>
      <c r="AN57" s="151"/>
      <c r="AO57" s="152"/>
      <c r="AP57" s="152"/>
      <c r="AQ57" s="152"/>
      <c r="AR57" s="153"/>
      <c r="AS57" s="146" t="str">
        <f>IF(COUNTIF(AS12:AS51,"ÉÉ(Z)")=0,"",COUNTIF(AS12:AS51,"ÉÉ(Z)"))</f>
        <v/>
      </c>
      <c r="AT57" s="151"/>
      <c r="AU57" s="152"/>
      <c r="AV57" s="152"/>
      <c r="AW57" s="152"/>
      <c r="AX57" s="153"/>
      <c r="AY57" s="146" t="str">
        <f>IF(COUNTIF(AY12:AY51,"ÉÉ(Z)")=0,"",COUNTIF(AY12:AY51,"ÉÉ(Z)"))</f>
        <v/>
      </c>
      <c r="AZ57" s="154"/>
      <c r="BA57" s="152"/>
      <c r="BB57" s="152"/>
      <c r="BC57" s="152"/>
      <c r="BD57" s="153"/>
      <c r="BE57" s="374" t="str">
        <f t="shared" si="50"/>
        <v/>
      </c>
    </row>
    <row r="58" spans="1:59" ht="15.75" customHeight="1" x14ac:dyDescent="0.25">
      <c r="A58" s="360"/>
      <c r="B58" s="116"/>
      <c r="C58" s="361" t="s">
        <v>62</v>
      </c>
      <c r="D58" s="144"/>
      <c r="E58" s="145"/>
      <c r="F58" s="145"/>
      <c r="G58" s="145"/>
      <c r="H58" s="23"/>
      <c r="I58" s="146">
        <f>IF(COUNTIF(I12:I51,"GYJ")=0,"",COUNTIF(I12:I51,"GYJ"))</f>
        <v>1</v>
      </c>
      <c r="J58" s="144"/>
      <c r="K58" s="145"/>
      <c r="L58" s="145"/>
      <c r="M58" s="145"/>
      <c r="N58" s="23"/>
      <c r="O58" s="146">
        <f>IF(COUNTIF(O12:O51,"GYJ")=0,"",COUNTIF(O12:O51,"GYJ"))</f>
        <v>2</v>
      </c>
      <c r="P58" s="144"/>
      <c r="Q58" s="145"/>
      <c r="R58" s="145"/>
      <c r="S58" s="145"/>
      <c r="T58" s="23"/>
      <c r="U58" s="146" t="str">
        <f>IF(COUNTIF(U12:U51,"GYJ")=0,"",COUNTIF(U12:U51,"GYJ"))</f>
        <v/>
      </c>
      <c r="V58" s="144"/>
      <c r="W58" s="145"/>
      <c r="X58" s="145"/>
      <c r="Y58" s="145"/>
      <c r="Z58" s="23"/>
      <c r="AA58" s="146">
        <f>IF(COUNTIF(AA12:AA51,"GYJ")=0,"",COUNTIF(AA12:AA51,"GYJ"))</f>
        <v>1</v>
      </c>
      <c r="AB58" s="144"/>
      <c r="AC58" s="145"/>
      <c r="AD58" s="145"/>
      <c r="AE58" s="145"/>
      <c r="AF58" s="23"/>
      <c r="AG58" s="146">
        <f>IF(COUNTIF(AG12:AG51,"GYJ")=0,"",COUNTIF(AG12:AG51,"GYJ"))</f>
        <v>1</v>
      </c>
      <c r="AH58" s="144"/>
      <c r="AI58" s="145"/>
      <c r="AJ58" s="145"/>
      <c r="AK58" s="145"/>
      <c r="AL58" s="23"/>
      <c r="AM58" s="146">
        <f>IF(COUNTIF(AM12:AM51,"GYJ")=0,"",COUNTIF(AM12:AM51,"GYJ"))</f>
        <v>1</v>
      </c>
      <c r="AN58" s="144"/>
      <c r="AO58" s="145"/>
      <c r="AP58" s="145"/>
      <c r="AQ58" s="145"/>
      <c r="AR58" s="23"/>
      <c r="AS58" s="146" t="str">
        <f>IF(COUNTIF(AS12:AS51,"GYJ")=0,"",COUNTIF(AS12:AS51,"GYJ"))</f>
        <v/>
      </c>
      <c r="AT58" s="144"/>
      <c r="AU58" s="145"/>
      <c r="AV58" s="145"/>
      <c r="AW58" s="145"/>
      <c r="AX58" s="23"/>
      <c r="AY58" s="146">
        <f>IF(COUNTIF(AY12:AY51,"GYJ")=0,"",COUNTIF(AY12:AY51,"GYJ"))</f>
        <v>2</v>
      </c>
      <c r="AZ58" s="147"/>
      <c r="BA58" s="145"/>
      <c r="BB58" s="145"/>
      <c r="BC58" s="145"/>
      <c r="BD58" s="23"/>
      <c r="BE58" s="374">
        <f t="shared" si="50"/>
        <v>8</v>
      </c>
    </row>
    <row r="59" spans="1:59" ht="15.75" customHeight="1" x14ac:dyDescent="0.25">
      <c r="A59" s="360"/>
      <c r="B59" s="362"/>
      <c r="C59" s="361" t="s">
        <v>63</v>
      </c>
      <c r="D59" s="144"/>
      <c r="E59" s="145"/>
      <c r="F59" s="145"/>
      <c r="G59" s="145"/>
      <c r="H59" s="23"/>
      <c r="I59" s="146" t="str">
        <f>IF(COUNTIF(I12:I51,"GYJ(Z)")=0,"",COUNTIF(I12:I51,"GYJ(Z)"))</f>
        <v/>
      </c>
      <c r="J59" s="144"/>
      <c r="K59" s="145"/>
      <c r="L59" s="145"/>
      <c r="M59" s="145"/>
      <c r="N59" s="23"/>
      <c r="O59" s="146" t="str">
        <f>IF(COUNTIF(O12:O51,"GYJ(Z)")=0,"",COUNTIF(O12:O51,"GYJ(Z)"))</f>
        <v/>
      </c>
      <c r="P59" s="144"/>
      <c r="Q59" s="145"/>
      <c r="R59" s="145"/>
      <c r="S59" s="145"/>
      <c r="T59" s="23"/>
      <c r="U59" s="146" t="str">
        <f>IF(COUNTIF(U12:U51,"GYJ(Z)")=0,"",COUNTIF(U12:U51,"GYJ(Z)"))</f>
        <v/>
      </c>
      <c r="V59" s="144"/>
      <c r="W59" s="145"/>
      <c r="X59" s="145"/>
      <c r="Y59" s="145"/>
      <c r="Z59" s="23"/>
      <c r="AA59" s="146" t="str">
        <f>IF(COUNTIF(AA12:AA51,"GYJ(Z)")=0,"",COUNTIF(AA12:AA51,"GYJ(Z)"))</f>
        <v/>
      </c>
      <c r="AB59" s="144"/>
      <c r="AC59" s="145"/>
      <c r="AD59" s="145"/>
      <c r="AE59" s="145"/>
      <c r="AF59" s="23"/>
      <c r="AG59" s="146" t="str">
        <f>IF(COUNTIF(AG12:AG51,"GYJ(Z)")=0,"",COUNTIF(AG12:AG51,"GYJ(Z)"))</f>
        <v/>
      </c>
      <c r="AH59" s="144"/>
      <c r="AI59" s="145"/>
      <c r="AJ59" s="145"/>
      <c r="AK59" s="145"/>
      <c r="AL59" s="23"/>
      <c r="AM59" s="146" t="str">
        <f>IF(COUNTIF(AM12:AM51,"GYJ(Z)")=0,"",COUNTIF(AM12:AM51,"GYJ(Z)"))</f>
        <v/>
      </c>
      <c r="AN59" s="144"/>
      <c r="AO59" s="145"/>
      <c r="AP59" s="145"/>
      <c r="AQ59" s="145"/>
      <c r="AR59" s="23"/>
      <c r="AS59" s="146" t="str">
        <f>IF(COUNTIF(AS12:AS51,"GYJ(Z)")=0,"",COUNTIF(AS12:AS51,"GYJ(Z)"))</f>
        <v/>
      </c>
      <c r="AT59" s="144"/>
      <c r="AU59" s="145"/>
      <c r="AV59" s="145"/>
      <c r="AW59" s="145"/>
      <c r="AX59" s="23"/>
      <c r="AY59" s="146" t="str">
        <f>IF(COUNTIF(AY12:AY51,"GYJ(Z)")=0,"",COUNTIF(AY12:AY51,"GYJ(Z)"))</f>
        <v/>
      </c>
      <c r="AZ59" s="147"/>
      <c r="BA59" s="145"/>
      <c r="BB59" s="145"/>
      <c r="BC59" s="145"/>
      <c r="BD59" s="23"/>
      <c r="BE59" s="374" t="str">
        <f t="shared" si="50"/>
        <v/>
      </c>
    </row>
    <row r="60" spans="1:59" ht="15.75" customHeight="1" x14ac:dyDescent="0.25">
      <c r="A60" s="360"/>
      <c r="B60" s="116"/>
      <c r="C60" s="143" t="s">
        <v>35</v>
      </c>
      <c r="D60" s="144"/>
      <c r="E60" s="145"/>
      <c r="F60" s="145"/>
      <c r="G60" s="145"/>
      <c r="H60" s="23"/>
      <c r="I60" s="146">
        <f>IF(COUNTIF(I12:I51,"K")=0,"",COUNTIF(I12:I51,"K"))</f>
        <v>1</v>
      </c>
      <c r="J60" s="144"/>
      <c r="K60" s="145"/>
      <c r="L60" s="145"/>
      <c r="M60" s="145"/>
      <c r="N60" s="23"/>
      <c r="O60" s="146">
        <v>2</v>
      </c>
      <c r="P60" s="144"/>
      <c r="Q60" s="145"/>
      <c r="R60" s="145"/>
      <c r="S60" s="145"/>
      <c r="T60" s="23"/>
      <c r="U60" s="146">
        <v>1</v>
      </c>
      <c r="V60" s="144"/>
      <c r="W60" s="145"/>
      <c r="X60" s="145"/>
      <c r="Y60" s="145"/>
      <c r="Z60" s="23"/>
      <c r="AA60" s="146">
        <v>1</v>
      </c>
      <c r="AB60" s="144"/>
      <c r="AC60" s="145"/>
      <c r="AD60" s="145"/>
      <c r="AE60" s="145"/>
      <c r="AF60" s="23"/>
      <c r="AG60" s="146" t="str">
        <f>IF(COUNTIF(AG12:AG51,"K")=0,"",COUNTIF(AG12:AG51,"K"))</f>
        <v/>
      </c>
      <c r="AH60" s="144"/>
      <c r="AI60" s="145"/>
      <c r="AJ60" s="145"/>
      <c r="AK60" s="145"/>
      <c r="AL60" s="23"/>
      <c r="AM60" s="146">
        <f>IF(COUNTIF(AM12:AM51,"K")=0,"",COUNTIF(AM12:AM51,"K"))</f>
        <v>1</v>
      </c>
      <c r="AN60" s="144"/>
      <c r="AO60" s="145"/>
      <c r="AP60" s="145"/>
      <c r="AQ60" s="145"/>
      <c r="AR60" s="23"/>
      <c r="AS60" s="146">
        <f>IF(COUNTIF(AS12:AS51,"K")=0,"",COUNTIF(AS12:AS51,"K"))</f>
        <v>2</v>
      </c>
      <c r="AT60" s="144"/>
      <c r="AU60" s="145"/>
      <c r="AV60" s="145"/>
      <c r="AW60" s="145"/>
      <c r="AX60" s="23"/>
      <c r="AY60" s="146">
        <f>IF(COUNTIF(AY12:AY51,"K")=0,"",COUNTIF(AY12:AY51,"K"))</f>
        <v>1</v>
      </c>
      <c r="AZ60" s="147"/>
      <c r="BA60" s="145"/>
      <c r="BB60" s="145"/>
      <c r="BC60" s="145"/>
      <c r="BD60" s="23"/>
      <c r="BE60" s="374">
        <f t="shared" si="50"/>
        <v>9</v>
      </c>
    </row>
    <row r="61" spans="1:59" ht="15.75" customHeight="1" x14ac:dyDescent="0.25">
      <c r="A61" s="360"/>
      <c r="B61" s="116"/>
      <c r="C61" s="143" t="s">
        <v>36</v>
      </c>
      <c r="D61" s="144"/>
      <c r="E61" s="145"/>
      <c r="F61" s="145"/>
      <c r="G61" s="145"/>
      <c r="H61" s="23"/>
      <c r="I61" s="146" t="str">
        <f>IF(COUNTIF(I12:I51,"K(Z)")=0,"",COUNTIF(I12:I51,"K(Z)"))</f>
        <v/>
      </c>
      <c r="J61" s="144"/>
      <c r="K61" s="145"/>
      <c r="L61" s="145"/>
      <c r="M61" s="145"/>
      <c r="N61" s="23"/>
      <c r="O61" s="146" t="str">
        <f>IF(COUNTIF(O12:O51,"K(Z)")=0,"",COUNTIF(O12:O51,"K(Z)"))</f>
        <v/>
      </c>
      <c r="P61" s="144"/>
      <c r="Q61" s="145"/>
      <c r="R61" s="145"/>
      <c r="S61" s="145"/>
      <c r="T61" s="23"/>
      <c r="U61" s="146" t="str">
        <f>IF(COUNTIF(U12:U51,"K(Z)")=0,"",COUNTIF(U12:U51,"K(Z)"))</f>
        <v/>
      </c>
      <c r="V61" s="144"/>
      <c r="W61" s="145"/>
      <c r="X61" s="145"/>
      <c r="Y61" s="145"/>
      <c r="Z61" s="23"/>
      <c r="AA61" s="146" t="str">
        <f>IF(COUNTIF(AA12:AA51,"K(Z)")=0,"",COUNTIF(AA12:AA51,"K(Z)"))</f>
        <v/>
      </c>
      <c r="AB61" s="144"/>
      <c r="AC61" s="145"/>
      <c r="AD61" s="145"/>
      <c r="AE61" s="145"/>
      <c r="AF61" s="23"/>
      <c r="AG61" s="146" t="str">
        <f>IF(COUNTIF(AG12:AG51,"K(Z)")=0,"",COUNTIF(AG12:AG51,"K(Z)"))</f>
        <v/>
      </c>
      <c r="AH61" s="144"/>
      <c r="AI61" s="145"/>
      <c r="AJ61" s="145"/>
      <c r="AK61" s="145"/>
      <c r="AL61" s="23"/>
      <c r="AM61" s="146">
        <f>IF(COUNTIF(AM12:AM51,"K(Z)")=0,"",COUNTIF(AM12:AM51,"K(Z)"))</f>
        <v>1</v>
      </c>
      <c r="AN61" s="144"/>
      <c r="AO61" s="145"/>
      <c r="AP61" s="145"/>
      <c r="AQ61" s="145"/>
      <c r="AR61" s="23"/>
      <c r="AS61" s="146">
        <f>IF(COUNTIF(AS12:AS51,"K(Z)")=0,"",COUNTIF(AS12:AS51,"K(Z)"))</f>
        <v>1</v>
      </c>
      <c r="AT61" s="144"/>
      <c r="AU61" s="145"/>
      <c r="AV61" s="145"/>
      <c r="AW61" s="145"/>
      <c r="AX61" s="23"/>
      <c r="AY61" s="146" t="str">
        <f>IF(COUNTIF(AY12:AY51,"K(Z)")=0,"",COUNTIF(AY12:AY51,"K(Z)"))</f>
        <v/>
      </c>
      <c r="AZ61" s="147"/>
      <c r="BA61" s="145"/>
      <c r="BB61" s="145"/>
      <c r="BC61" s="145"/>
      <c r="BD61" s="23"/>
      <c r="BE61" s="374">
        <f t="shared" si="50"/>
        <v>2</v>
      </c>
    </row>
    <row r="62" spans="1:59" ht="15.75" customHeight="1" x14ac:dyDescent="0.25">
      <c r="A62" s="360"/>
      <c r="B62" s="116"/>
      <c r="C62" s="361" t="s">
        <v>25</v>
      </c>
      <c r="D62" s="144"/>
      <c r="E62" s="145"/>
      <c r="F62" s="145"/>
      <c r="G62" s="145"/>
      <c r="H62" s="23"/>
      <c r="I62" s="146" t="str">
        <f>IF(COUNTIF(I12:I51,"AV")=0,"",COUNTIF(I12:I51,"AV"))</f>
        <v/>
      </c>
      <c r="J62" s="144"/>
      <c r="K62" s="145"/>
      <c r="L62" s="145"/>
      <c r="M62" s="145"/>
      <c r="N62" s="23"/>
      <c r="O62" s="146" t="str">
        <f>IF(COUNTIF(O12:O51,"AV")=0,"",COUNTIF(O12:O51,"AV"))</f>
        <v/>
      </c>
      <c r="P62" s="144"/>
      <c r="Q62" s="145"/>
      <c r="R62" s="145"/>
      <c r="S62" s="145"/>
      <c r="T62" s="23"/>
      <c r="U62" s="146" t="str">
        <f>IF(COUNTIF(U12:U51,"AV")=0,"",COUNTIF(U12:U51,"AV"))</f>
        <v/>
      </c>
      <c r="V62" s="144"/>
      <c r="W62" s="145"/>
      <c r="X62" s="145"/>
      <c r="Y62" s="145"/>
      <c r="Z62" s="23"/>
      <c r="AA62" s="146" t="str">
        <f>IF(COUNTIF(AA12:AA51,"AV")=0,"",COUNTIF(AA12:AA51,"AV"))</f>
        <v/>
      </c>
      <c r="AB62" s="144"/>
      <c r="AC62" s="145"/>
      <c r="AD62" s="145"/>
      <c r="AE62" s="145"/>
      <c r="AF62" s="23"/>
      <c r="AG62" s="146" t="str">
        <f>IF(COUNTIF(AG12:AG51,"AV")=0,"",COUNTIF(AG12:AG51,"AV"))</f>
        <v/>
      </c>
      <c r="AH62" s="144"/>
      <c r="AI62" s="145"/>
      <c r="AJ62" s="145"/>
      <c r="AK62" s="145"/>
      <c r="AL62" s="23"/>
      <c r="AM62" s="146" t="str">
        <f>IF(COUNTIF(AM12:AM51,"AV")=0,"",COUNTIF(AM12:AM51,"AV"))</f>
        <v/>
      </c>
      <c r="AN62" s="144"/>
      <c r="AO62" s="145"/>
      <c r="AP62" s="145"/>
      <c r="AQ62" s="145"/>
      <c r="AR62" s="23"/>
      <c r="AS62" s="146" t="str">
        <f>IF(COUNTIF(AS12:AS51,"AV")=0,"",COUNTIF(AS12:AS51,"AV"))</f>
        <v/>
      </c>
      <c r="AT62" s="144"/>
      <c r="AU62" s="145"/>
      <c r="AV62" s="145"/>
      <c r="AW62" s="145"/>
      <c r="AX62" s="23"/>
      <c r="AY62" s="146" t="str">
        <f>IF(COUNTIF(AY12:AY51,"AV")=0,"",COUNTIF(AY12:AY51,"AV"))</f>
        <v/>
      </c>
      <c r="AZ62" s="147"/>
      <c r="BA62" s="145"/>
      <c r="BB62" s="145"/>
      <c r="BC62" s="145"/>
      <c r="BD62" s="23"/>
      <c r="BE62" s="374" t="str">
        <f t="shared" si="50"/>
        <v/>
      </c>
    </row>
    <row r="63" spans="1:59" ht="15.75" customHeight="1" x14ac:dyDescent="0.25">
      <c r="A63" s="360"/>
      <c r="B63" s="116"/>
      <c r="C63" s="361" t="s">
        <v>64</v>
      </c>
      <c r="D63" s="144"/>
      <c r="E63" s="145"/>
      <c r="F63" s="145"/>
      <c r="G63" s="145"/>
      <c r="H63" s="23"/>
      <c r="I63" s="146" t="str">
        <f>IF(COUNTIF(I12:I51,"KV")=0,"",COUNTIF(I12:I51,"KV"))</f>
        <v/>
      </c>
      <c r="J63" s="144"/>
      <c r="K63" s="145"/>
      <c r="L63" s="145"/>
      <c r="M63" s="145"/>
      <c r="N63" s="23"/>
      <c r="O63" s="146" t="str">
        <f>IF(COUNTIF(O12:O51,"KV")=0,"",COUNTIF(O12:O51,"KV"))</f>
        <v/>
      </c>
      <c r="P63" s="144"/>
      <c r="Q63" s="145"/>
      <c r="R63" s="145"/>
      <c r="S63" s="145"/>
      <c r="T63" s="23"/>
      <c r="U63" s="146" t="str">
        <f>IF(COUNTIF(U12:U51,"KV")=0,"",COUNTIF(U12:U51,"KV"))</f>
        <v/>
      </c>
      <c r="V63" s="144"/>
      <c r="W63" s="145"/>
      <c r="X63" s="145"/>
      <c r="Y63" s="145"/>
      <c r="Z63" s="23"/>
      <c r="AA63" s="146" t="str">
        <f>IF(COUNTIF(AA12:AA51,"KV")=0,"",COUNTIF(AA12:AA51,"KV"))</f>
        <v/>
      </c>
      <c r="AB63" s="144"/>
      <c r="AC63" s="145"/>
      <c r="AD63" s="145"/>
      <c r="AE63" s="145"/>
      <c r="AF63" s="23"/>
      <c r="AG63" s="146" t="str">
        <f>IF(COUNTIF(AG12:AG51,"KV")=0,"",COUNTIF(AG12:AG51,"KV"))</f>
        <v/>
      </c>
      <c r="AH63" s="144"/>
      <c r="AI63" s="145"/>
      <c r="AJ63" s="145"/>
      <c r="AK63" s="145"/>
      <c r="AL63" s="23"/>
      <c r="AM63" s="146" t="str">
        <f>IF(COUNTIF(AM12:AM51,"KV")=0,"",COUNTIF(AM12:AM51,"KV"))</f>
        <v/>
      </c>
      <c r="AN63" s="144"/>
      <c r="AO63" s="145"/>
      <c r="AP63" s="145"/>
      <c r="AQ63" s="145"/>
      <c r="AR63" s="23"/>
      <c r="AS63" s="146" t="str">
        <f>IF(COUNTIF(AS12:AS51,"KV")=0,"",COUNTIF(AS12:AS51,"KV"))</f>
        <v/>
      </c>
      <c r="AT63" s="144"/>
      <c r="AU63" s="145"/>
      <c r="AV63" s="145"/>
      <c r="AW63" s="145"/>
      <c r="AX63" s="23"/>
      <c r="AY63" s="146" t="str">
        <f>IF(COUNTIF(AY12:AY51,"KV")=0,"",COUNTIF(AY12:AY51,"KV"))</f>
        <v/>
      </c>
      <c r="AZ63" s="147"/>
      <c r="BA63" s="145"/>
      <c r="BB63" s="145"/>
      <c r="BC63" s="145"/>
      <c r="BD63" s="23"/>
      <c r="BE63" s="374" t="str">
        <f t="shared" si="50"/>
        <v/>
      </c>
    </row>
    <row r="64" spans="1:59" ht="15.75" customHeight="1" x14ac:dyDescent="0.25">
      <c r="A64" s="360"/>
      <c r="B64" s="116"/>
      <c r="C64" s="361" t="s">
        <v>65</v>
      </c>
      <c r="D64" s="158"/>
      <c r="E64" s="159"/>
      <c r="F64" s="159"/>
      <c r="G64" s="159"/>
      <c r="H64" s="160"/>
      <c r="I64" s="146" t="str">
        <f>IF(COUNTIF(I12:I51,"SZG")=0,"",COUNTIF(I12:I51,"SZG"))</f>
        <v/>
      </c>
      <c r="J64" s="158"/>
      <c r="K64" s="159"/>
      <c r="L64" s="159"/>
      <c r="M64" s="159"/>
      <c r="N64" s="160"/>
      <c r="O64" s="146" t="str">
        <f>IF(COUNTIF(O12:O51,"SZG")=0,"",COUNTIF(O12:O51,"SZG"))</f>
        <v/>
      </c>
      <c r="P64" s="158"/>
      <c r="Q64" s="159"/>
      <c r="R64" s="159"/>
      <c r="S64" s="159"/>
      <c r="T64" s="160"/>
      <c r="U64" s="146" t="str">
        <f>IF(COUNTIF(U12:U51,"SZG")=0,"",COUNTIF(U12:U51,"SZG"))</f>
        <v/>
      </c>
      <c r="V64" s="158"/>
      <c r="W64" s="159"/>
      <c r="X64" s="159"/>
      <c r="Y64" s="159"/>
      <c r="Z64" s="160"/>
      <c r="AA64" s="146" t="str">
        <f>IF(COUNTIF(AA12:AA51,"SZG")=0,"",COUNTIF(AA12:AA51,"SZG"))</f>
        <v/>
      </c>
      <c r="AB64" s="158"/>
      <c r="AC64" s="159"/>
      <c r="AD64" s="159"/>
      <c r="AE64" s="159"/>
      <c r="AF64" s="160"/>
      <c r="AG64" s="146">
        <f>IF(COUNTIF(AG12:AG51,"SZG")=0,"",COUNTIF(AG12:AG51,"SZG"))</f>
        <v>1</v>
      </c>
      <c r="AH64" s="158"/>
      <c r="AI64" s="159"/>
      <c r="AJ64" s="159"/>
      <c r="AK64" s="159"/>
      <c r="AL64" s="160"/>
      <c r="AM64" s="146" t="str">
        <f>IF(COUNTIF(AM12:AM51,"SZG")=0,"",COUNTIF(AM12:AM51,"SZG"))</f>
        <v/>
      </c>
      <c r="AN64" s="158"/>
      <c r="AO64" s="159"/>
      <c r="AP64" s="159"/>
      <c r="AQ64" s="159"/>
      <c r="AR64" s="160"/>
      <c r="AS64" s="146" t="str">
        <f>IF(COUNTIF(AS12:AS51,"SZG")=0,"",COUNTIF(AS12:AS51,"SZG"))</f>
        <v/>
      </c>
      <c r="AT64" s="158"/>
      <c r="AU64" s="159"/>
      <c r="AV64" s="159"/>
      <c r="AW64" s="159"/>
      <c r="AX64" s="160"/>
      <c r="AY64" s="146" t="str">
        <f>IF(COUNTIF(AY12:AY51,"SZG")=0,"",COUNTIF(AY12:AY51,"SZG"))</f>
        <v/>
      </c>
      <c r="AZ64" s="147"/>
      <c r="BA64" s="145"/>
      <c r="BB64" s="145"/>
      <c r="BC64" s="145"/>
      <c r="BD64" s="23"/>
      <c r="BE64" s="374">
        <f t="shared" si="50"/>
        <v>1</v>
      </c>
    </row>
    <row r="65" spans="1:57" ht="15.75" customHeight="1" x14ac:dyDescent="0.25">
      <c r="A65" s="360"/>
      <c r="B65" s="116"/>
      <c r="C65" s="361" t="s">
        <v>66</v>
      </c>
      <c r="D65" s="158"/>
      <c r="E65" s="159"/>
      <c r="F65" s="159"/>
      <c r="G65" s="159"/>
      <c r="H65" s="160"/>
      <c r="I65" s="146" t="str">
        <f>IF(COUNTIF(I12:I51,"ZV")=0,"",COUNTIF(I12:I51,"ZV"))</f>
        <v/>
      </c>
      <c r="J65" s="158"/>
      <c r="K65" s="159"/>
      <c r="L65" s="159"/>
      <c r="M65" s="159"/>
      <c r="N65" s="160"/>
      <c r="O65" s="146" t="str">
        <f>IF(COUNTIF(O12:O51,"ZV")=0,"",COUNTIF(O12:O51,"ZV"))</f>
        <v/>
      </c>
      <c r="P65" s="158"/>
      <c r="Q65" s="159"/>
      <c r="R65" s="159"/>
      <c r="S65" s="159"/>
      <c r="T65" s="160"/>
      <c r="U65" s="146" t="str">
        <f>IF(COUNTIF(U12:U51,"ZV")=0,"",COUNTIF(U12:U51,"ZV"))</f>
        <v/>
      </c>
      <c r="V65" s="158"/>
      <c r="W65" s="159"/>
      <c r="X65" s="159"/>
      <c r="Y65" s="159"/>
      <c r="Z65" s="160"/>
      <c r="AA65" s="146" t="str">
        <f>IF(COUNTIF(AA12:AA51,"ZV")=0,"",COUNTIF(AA12:AA51,"ZV"))</f>
        <v/>
      </c>
      <c r="AB65" s="158"/>
      <c r="AC65" s="159"/>
      <c r="AD65" s="159"/>
      <c r="AE65" s="159"/>
      <c r="AF65" s="160"/>
      <c r="AG65" s="146" t="str">
        <f>IF(COUNTIF(AG12:AG51,"ZV")=0,"",COUNTIF(AG12:AG51,"ZV"))</f>
        <v/>
      </c>
      <c r="AH65" s="158"/>
      <c r="AI65" s="159"/>
      <c r="AJ65" s="159"/>
      <c r="AK65" s="159"/>
      <c r="AL65" s="160"/>
      <c r="AM65" s="146" t="str">
        <f>IF(COUNTIF(AM12:AM51,"ZV")=0,"",COUNTIF(AM12:AM51,"ZV"))</f>
        <v/>
      </c>
      <c r="AN65" s="158"/>
      <c r="AO65" s="159"/>
      <c r="AP65" s="159"/>
      <c r="AQ65" s="159"/>
      <c r="AR65" s="160"/>
      <c r="AS65" s="146" t="str">
        <f>IF(COUNTIF(AS12:AS51,"ZV")=0,"",COUNTIF(AS12:AS51,"ZV"))</f>
        <v/>
      </c>
      <c r="AT65" s="158"/>
      <c r="AU65" s="159"/>
      <c r="AV65" s="159"/>
      <c r="AW65" s="159"/>
      <c r="AX65" s="160"/>
      <c r="AY65" s="146">
        <f>IF(COUNTIF(AY12:AY51,"ZV")=0,"",COUNTIF(AY12:AY51,"ZV"))</f>
        <v>3</v>
      </c>
      <c r="AZ65" s="147"/>
      <c r="BA65" s="145"/>
      <c r="BB65" s="145"/>
      <c r="BC65" s="145"/>
      <c r="BD65" s="23"/>
      <c r="BE65" s="374">
        <f t="shared" si="50"/>
        <v>3</v>
      </c>
    </row>
    <row r="66" spans="1:57" ht="15.75" customHeight="1" thickBot="1" x14ac:dyDescent="0.3">
      <c r="A66" s="366"/>
      <c r="B66" s="367"/>
      <c r="C66" s="368" t="s">
        <v>26</v>
      </c>
      <c r="D66" s="369"/>
      <c r="E66" s="364"/>
      <c r="F66" s="364"/>
      <c r="G66" s="364"/>
      <c r="H66" s="365"/>
      <c r="I66" s="370">
        <f>IF(SUM(I54:I65)=0,"",SUM(I54:I65))</f>
        <v>2</v>
      </c>
      <c r="J66" s="369"/>
      <c r="K66" s="364"/>
      <c r="L66" s="364"/>
      <c r="M66" s="364"/>
      <c r="N66" s="365"/>
      <c r="O66" s="370">
        <f>IF(SUM(O54:O65)=0,"",SUM(O54:O65))</f>
        <v>6</v>
      </c>
      <c r="P66" s="369"/>
      <c r="Q66" s="364"/>
      <c r="R66" s="364"/>
      <c r="S66" s="364"/>
      <c r="T66" s="365"/>
      <c r="U66" s="370">
        <f>IF(SUM(U54:U65)=0,"",SUM(U54:U65))</f>
        <v>1</v>
      </c>
      <c r="V66" s="369"/>
      <c r="W66" s="364"/>
      <c r="X66" s="364"/>
      <c r="Y66" s="364"/>
      <c r="Z66" s="365"/>
      <c r="AA66" s="370">
        <f>IF(SUM(AA54:AA65)=0,"",SUM(AA54:AA65))</f>
        <v>3</v>
      </c>
      <c r="AB66" s="369"/>
      <c r="AC66" s="364"/>
      <c r="AD66" s="364"/>
      <c r="AE66" s="364"/>
      <c r="AF66" s="365"/>
      <c r="AG66" s="370">
        <f>IF(SUM(AG54:AG65)=0,"",SUM(AG54:AG65))</f>
        <v>4</v>
      </c>
      <c r="AH66" s="369"/>
      <c r="AI66" s="364"/>
      <c r="AJ66" s="364"/>
      <c r="AK66" s="364"/>
      <c r="AL66" s="365"/>
      <c r="AM66" s="370">
        <f>IF(SUM(AM54:AM65)=0,"",SUM(AM54:AM65))</f>
        <v>4</v>
      </c>
      <c r="AN66" s="369"/>
      <c r="AO66" s="364"/>
      <c r="AP66" s="364"/>
      <c r="AQ66" s="364"/>
      <c r="AR66" s="365"/>
      <c r="AS66" s="370">
        <f>IF(SUM(AS54:AS65)=0,"",SUM(AS54:AS65))</f>
        <v>5</v>
      </c>
      <c r="AT66" s="369"/>
      <c r="AU66" s="364"/>
      <c r="AV66" s="364"/>
      <c r="AW66" s="364"/>
      <c r="AX66" s="365"/>
      <c r="AY66" s="370">
        <f>IF(SUM(AY54:AY65)=0,"",SUM(AY54:AY65))</f>
        <v>9</v>
      </c>
      <c r="AZ66" s="363"/>
      <c r="BA66" s="364"/>
      <c r="BB66" s="364"/>
      <c r="BC66" s="364"/>
      <c r="BD66" s="365"/>
      <c r="BE66" s="429">
        <f t="shared" si="50"/>
        <v>34</v>
      </c>
    </row>
    <row r="67" spans="1:57" ht="15.75" customHeight="1" thickTop="1" x14ac:dyDescent="0.2">
      <c r="B67" s="372"/>
      <c r="C67" s="372"/>
    </row>
    <row r="68" spans="1:57" ht="15.75" customHeight="1" x14ac:dyDescent="0.2">
      <c r="B68" s="372"/>
      <c r="C68" s="372"/>
      <c r="E68" s="373"/>
      <c r="AJ68" s="410"/>
      <c r="AK68" s="410"/>
      <c r="AL68" s="410"/>
      <c r="AM68" s="410"/>
      <c r="AN68" s="410"/>
      <c r="AP68" s="410"/>
    </row>
    <row r="69" spans="1:57" ht="15.75" customHeight="1" x14ac:dyDescent="0.2">
      <c r="B69" s="372"/>
      <c r="C69" s="372"/>
    </row>
    <row r="70" spans="1:57" ht="15.75" customHeight="1" x14ac:dyDescent="0.2">
      <c r="B70" s="372"/>
      <c r="C70" s="372"/>
    </row>
    <row r="71" spans="1:57" ht="15.75" customHeight="1" x14ac:dyDescent="0.2">
      <c r="B71" s="372"/>
      <c r="C71" s="372"/>
    </row>
    <row r="72" spans="1:57" ht="15.75" customHeight="1" x14ac:dyDescent="0.2">
      <c r="B72" s="372"/>
      <c r="C72" s="372"/>
    </row>
    <row r="73" spans="1:57" ht="15.75" customHeight="1" x14ac:dyDescent="0.2">
      <c r="B73" s="372"/>
      <c r="C73" s="372"/>
    </row>
    <row r="74" spans="1:57" ht="15.75" customHeight="1" x14ac:dyDescent="0.2">
      <c r="B74" s="372"/>
      <c r="C74" s="372"/>
    </row>
    <row r="75" spans="1:57" ht="15.75" customHeight="1" x14ac:dyDescent="0.2">
      <c r="B75" s="372"/>
      <c r="C75" s="372"/>
    </row>
    <row r="76" spans="1:57" ht="15.75" customHeight="1" x14ac:dyDescent="0.2">
      <c r="B76" s="372"/>
      <c r="C76" s="372"/>
    </row>
    <row r="77" spans="1:57" ht="15.75" customHeight="1" x14ac:dyDescent="0.2">
      <c r="B77" s="372"/>
      <c r="C77" s="372"/>
    </row>
    <row r="78" spans="1:57" ht="15.75" customHeight="1" x14ac:dyDescent="0.2">
      <c r="B78" s="372"/>
      <c r="C78" s="372"/>
    </row>
    <row r="79" spans="1:57" ht="15.75" customHeight="1" x14ac:dyDescent="0.2">
      <c r="B79" s="372"/>
      <c r="C79" s="372"/>
    </row>
    <row r="80" spans="1:57" ht="15.75" customHeight="1" x14ac:dyDescent="0.2">
      <c r="B80" s="372"/>
      <c r="C80" s="372"/>
    </row>
    <row r="81" spans="2:3" ht="15.75" customHeight="1" x14ac:dyDescent="0.2">
      <c r="B81" s="372"/>
      <c r="C81" s="372"/>
    </row>
    <row r="82" spans="2:3" ht="15.75" customHeight="1" x14ac:dyDescent="0.2">
      <c r="B82" s="372"/>
      <c r="C82" s="372"/>
    </row>
    <row r="83" spans="2:3" ht="15.75" customHeight="1" x14ac:dyDescent="0.2">
      <c r="B83" s="372"/>
      <c r="C83" s="372"/>
    </row>
    <row r="84" spans="2:3" ht="15.75" customHeight="1" x14ac:dyDescent="0.2">
      <c r="B84" s="372"/>
      <c r="C84" s="372"/>
    </row>
    <row r="85" spans="2:3" ht="15.75" customHeight="1" x14ac:dyDescent="0.2">
      <c r="B85" s="372"/>
      <c r="C85" s="372"/>
    </row>
    <row r="86" spans="2:3" ht="15.75" customHeight="1" x14ac:dyDescent="0.2">
      <c r="B86" s="372"/>
      <c r="C86" s="372"/>
    </row>
    <row r="87" spans="2:3" ht="15.75" customHeight="1" x14ac:dyDescent="0.2">
      <c r="B87" s="372"/>
      <c r="C87" s="372"/>
    </row>
    <row r="88" spans="2:3" ht="15.75" customHeight="1" x14ac:dyDescent="0.2">
      <c r="B88" s="372"/>
      <c r="C88" s="372"/>
    </row>
    <row r="89" spans="2:3" ht="15.75" customHeight="1" x14ac:dyDescent="0.2">
      <c r="B89" s="372"/>
      <c r="C89" s="372"/>
    </row>
    <row r="90" spans="2:3" ht="15.75" customHeight="1" x14ac:dyDescent="0.2">
      <c r="B90" s="372"/>
      <c r="C90" s="372"/>
    </row>
    <row r="91" spans="2:3" ht="15.75" customHeight="1" x14ac:dyDescent="0.2">
      <c r="B91" s="372"/>
      <c r="C91" s="372"/>
    </row>
    <row r="92" spans="2:3" ht="15.75" customHeight="1" x14ac:dyDescent="0.2">
      <c r="B92" s="372"/>
      <c r="C92" s="372"/>
    </row>
    <row r="93" spans="2:3" ht="15.75" customHeight="1" x14ac:dyDescent="0.2">
      <c r="B93" s="372"/>
      <c r="C93" s="372"/>
    </row>
    <row r="94" spans="2:3" ht="15.75" customHeight="1" x14ac:dyDescent="0.2">
      <c r="B94" s="372"/>
      <c r="C94" s="372"/>
    </row>
    <row r="95" spans="2:3" ht="15.75" customHeight="1" x14ac:dyDescent="0.2">
      <c r="B95" s="372"/>
      <c r="C95" s="372"/>
    </row>
    <row r="96" spans="2:3" ht="15.75" customHeight="1" x14ac:dyDescent="0.2">
      <c r="B96" s="372"/>
      <c r="C96" s="372"/>
    </row>
    <row r="97" spans="2:3" ht="15.75" customHeight="1" x14ac:dyDescent="0.2">
      <c r="B97" s="372"/>
      <c r="C97" s="372"/>
    </row>
    <row r="98" spans="2:3" ht="15.75" customHeight="1" x14ac:dyDescent="0.2">
      <c r="B98" s="372"/>
      <c r="C98" s="372"/>
    </row>
    <row r="99" spans="2:3" ht="15.75" customHeight="1" x14ac:dyDescent="0.2">
      <c r="B99" s="372"/>
      <c r="C99" s="372"/>
    </row>
    <row r="100" spans="2:3" ht="15.75" customHeight="1" x14ac:dyDescent="0.2">
      <c r="B100" s="372"/>
      <c r="C100" s="372"/>
    </row>
    <row r="101" spans="2:3" ht="15.75" customHeight="1" x14ac:dyDescent="0.2">
      <c r="B101" s="372"/>
      <c r="C101" s="372"/>
    </row>
    <row r="102" spans="2:3" ht="15.75" customHeight="1" x14ac:dyDescent="0.2">
      <c r="B102" s="372"/>
      <c r="C102" s="372"/>
    </row>
    <row r="103" spans="2:3" ht="15.75" customHeight="1" x14ac:dyDescent="0.2">
      <c r="B103" s="372"/>
      <c r="C103" s="372"/>
    </row>
    <row r="104" spans="2:3" ht="15.75" customHeight="1" x14ac:dyDescent="0.2">
      <c r="B104" s="372"/>
      <c r="C104" s="372"/>
    </row>
    <row r="105" spans="2:3" ht="15.75" customHeight="1" x14ac:dyDescent="0.2">
      <c r="B105" s="372"/>
      <c r="C105" s="372"/>
    </row>
    <row r="106" spans="2:3" ht="15.75" customHeight="1" x14ac:dyDescent="0.2">
      <c r="B106" s="372"/>
      <c r="C106" s="372"/>
    </row>
    <row r="107" spans="2:3" ht="15.75" customHeight="1" x14ac:dyDescent="0.2">
      <c r="B107" s="372"/>
      <c r="C107" s="372"/>
    </row>
    <row r="108" spans="2:3" ht="15.75" customHeight="1" x14ac:dyDescent="0.2">
      <c r="B108" s="372"/>
      <c r="C108" s="372"/>
    </row>
    <row r="109" spans="2:3" ht="15.75" customHeight="1" x14ac:dyDescent="0.2">
      <c r="B109" s="372"/>
      <c r="C109" s="372"/>
    </row>
    <row r="110" spans="2:3" ht="15.75" customHeight="1" x14ac:dyDescent="0.2">
      <c r="B110" s="372"/>
      <c r="C110" s="372"/>
    </row>
    <row r="111" spans="2:3" ht="15.75" customHeight="1" x14ac:dyDescent="0.2">
      <c r="B111" s="372"/>
      <c r="C111" s="372"/>
    </row>
    <row r="112" spans="2:3" ht="15.75" customHeight="1" x14ac:dyDescent="0.2">
      <c r="B112" s="372"/>
      <c r="C112" s="372"/>
    </row>
    <row r="113" spans="2:3" ht="15.75" customHeight="1" x14ac:dyDescent="0.2">
      <c r="B113" s="372"/>
      <c r="C113" s="372"/>
    </row>
    <row r="114" spans="2:3" ht="15.75" customHeight="1" x14ac:dyDescent="0.2">
      <c r="B114" s="372"/>
      <c r="C114" s="372"/>
    </row>
    <row r="115" spans="2:3" ht="15.75" customHeight="1" x14ac:dyDescent="0.2">
      <c r="B115" s="372"/>
      <c r="C115" s="372"/>
    </row>
    <row r="116" spans="2:3" ht="15.75" customHeight="1" x14ac:dyDescent="0.2">
      <c r="B116" s="372"/>
      <c r="C116" s="372"/>
    </row>
    <row r="117" spans="2:3" ht="15.75" customHeight="1" x14ac:dyDescent="0.2">
      <c r="B117" s="372"/>
      <c r="C117" s="372"/>
    </row>
    <row r="118" spans="2:3" ht="15.75" customHeight="1" x14ac:dyDescent="0.2">
      <c r="B118" s="372"/>
      <c r="C118" s="372"/>
    </row>
    <row r="119" spans="2:3" ht="15.75" customHeight="1" x14ac:dyDescent="0.2">
      <c r="B119" s="372"/>
      <c r="C119" s="372"/>
    </row>
    <row r="120" spans="2:3" ht="15.75" customHeight="1" x14ac:dyDescent="0.2">
      <c r="B120" s="372"/>
      <c r="C120" s="372"/>
    </row>
    <row r="121" spans="2:3" ht="15.75" customHeight="1" x14ac:dyDescent="0.2">
      <c r="B121" s="372"/>
      <c r="C121" s="372"/>
    </row>
    <row r="122" spans="2:3" ht="15.75" customHeight="1" x14ac:dyDescent="0.2">
      <c r="B122" s="372"/>
      <c r="C122" s="372"/>
    </row>
    <row r="123" spans="2:3" ht="15.75" customHeight="1" x14ac:dyDescent="0.2">
      <c r="B123" s="372"/>
      <c r="C123" s="372"/>
    </row>
    <row r="124" spans="2:3" ht="15.75" customHeight="1" x14ac:dyDescent="0.2">
      <c r="B124" s="372"/>
      <c r="C124" s="372"/>
    </row>
    <row r="125" spans="2:3" ht="15.75" customHeight="1" x14ac:dyDescent="0.2">
      <c r="B125" s="372"/>
      <c r="C125" s="372"/>
    </row>
    <row r="126" spans="2:3" ht="15.75" customHeight="1" x14ac:dyDescent="0.2">
      <c r="B126" s="372"/>
      <c r="C126" s="372"/>
    </row>
    <row r="127" spans="2:3" ht="15.75" customHeight="1" x14ac:dyDescent="0.2">
      <c r="B127" s="372"/>
      <c r="C127" s="372"/>
    </row>
    <row r="128" spans="2:3" ht="15.75" customHeight="1" x14ac:dyDescent="0.2">
      <c r="B128" s="372"/>
      <c r="C128" s="372"/>
    </row>
    <row r="129" spans="2:3" ht="15.75" customHeight="1" x14ac:dyDescent="0.2">
      <c r="B129" s="372"/>
      <c r="C129" s="372"/>
    </row>
    <row r="130" spans="2:3" ht="15.75" customHeight="1" x14ac:dyDescent="0.2">
      <c r="B130" s="372"/>
      <c r="C130" s="372"/>
    </row>
    <row r="131" spans="2:3" ht="15.75" customHeight="1" x14ac:dyDescent="0.2">
      <c r="B131" s="372"/>
      <c r="C131" s="372"/>
    </row>
    <row r="132" spans="2:3" ht="15.75" customHeight="1" x14ac:dyDescent="0.2"/>
    <row r="133" spans="2:3" ht="15.75" customHeight="1" x14ac:dyDescent="0.2"/>
    <row r="134" spans="2:3" ht="15.75" customHeight="1" x14ac:dyDescent="0.2"/>
    <row r="135" spans="2:3" ht="15.75" customHeight="1" x14ac:dyDescent="0.2"/>
    <row r="136" spans="2:3" ht="15.75" customHeight="1" x14ac:dyDescent="0.2"/>
    <row r="137" spans="2:3" ht="15.75" customHeight="1" x14ac:dyDescent="0.2"/>
    <row r="138" spans="2:3" ht="15.75" customHeight="1" x14ac:dyDescent="0.2"/>
    <row r="139" spans="2:3" ht="15.75" customHeight="1" x14ac:dyDescent="0.2"/>
    <row r="140" spans="2:3" ht="15.75" customHeight="1" x14ac:dyDescent="0.2"/>
    <row r="141" spans="2:3" ht="15.75" customHeight="1" x14ac:dyDescent="0.2"/>
    <row r="142" spans="2:3" ht="15.75" customHeight="1" x14ac:dyDescent="0.2"/>
    <row r="143" spans="2:3" ht="15.75" customHeight="1" x14ac:dyDescent="0.2"/>
    <row r="144" spans="2:3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</sheetData>
  <sheetProtection selectLockedCells="1"/>
  <protectedRanges>
    <protectedRange sqref="C53" name="Tartomány4"/>
    <protectedRange sqref="C65:C66" name="Tartomány4_1"/>
    <protectedRange sqref="C14" name="Tartomány1_2_1_4_1_1_1_1_1"/>
    <protectedRange sqref="C20:C29" name="Tartomány1_2_1_5_2_1"/>
    <protectedRange sqref="C30" name="Tartomány1_2_1_1_2_1_1_2"/>
    <protectedRange sqref="C19" name="Tartomány1_2_1_1_1_1"/>
    <protectedRange sqref="C42" name="Tartomány1_2_1_5_1"/>
    <protectedRange sqref="C44" name="Tartomány1_2_1_2_1_1"/>
  </protectedRanges>
  <mergeCells count="64">
    <mergeCell ref="AZ8:BA8"/>
    <mergeCell ref="AP8:AQ8"/>
    <mergeCell ref="D48:AA48"/>
    <mergeCell ref="AB48:AY48"/>
    <mergeCell ref="AZ48:BE48"/>
    <mergeCell ref="AN8:AO8"/>
    <mergeCell ref="AA8:AA9"/>
    <mergeCell ref="AB8:AC8"/>
    <mergeCell ref="AD8:AE8"/>
    <mergeCell ref="AF8:AF9"/>
    <mergeCell ref="AG8:AG9"/>
    <mergeCell ref="A53:AA53"/>
    <mergeCell ref="BB8:BC8"/>
    <mergeCell ref="BD8:BD9"/>
    <mergeCell ref="BE8:BE9"/>
    <mergeCell ref="D41:AA41"/>
    <mergeCell ref="AB41:AY41"/>
    <mergeCell ref="AZ41:BE41"/>
    <mergeCell ref="AS8:AS9"/>
    <mergeCell ref="AT8:AU8"/>
    <mergeCell ref="AV8:AW8"/>
    <mergeCell ref="AX8:AX9"/>
    <mergeCell ref="AY8:AY9"/>
    <mergeCell ref="AH8:AI8"/>
    <mergeCell ref="AJ8:AK8"/>
    <mergeCell ref="AL8:AL9"/>
    <mergeCell ref="AM8:AM9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R8:AR9"/>
  </mergeCells>
  <pageMargins left="0.19685039370078741" right="0.19685039370078741" top="0.19685039370078741" bottom="0.19685039370078741" header="0.11811023622047245" footer="0.11811023622047245"/>
  <pageSetup paperSize="8" scale="61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</sheetPr>
  <dimension ref="A1:D84"/>
  <sheetViews>
    <sheetView zoomScale="110" zoomScaleNormal="110" workbookViewId="0">
      <selection activeCell="A51" sqref="A51:D53"/>
    </sheetView>
  </sheetViews>
  <sheetFormatPr defaultColWidth="10.6640625" defaultRowHeight="12.75" x14ac:dyDescent="0.2"/>
  <cols>
    <col min="1" max="1" width="13.6640625" style="430" customWidth="1"/>
    <col min="2" max="2" width="50" style="430" customWidth="1"/>
    <col min="3" max="3" width="21.6640625" style="430" customWidth="1"/>
    <col min="4" max="4" width="48.6640625" style="430" customWidth="1"/>
    <col min="5" max="16384" width="10.6640625" style="430"/>
  </cols>
  <sheetData>
    <row r="1" spans="1:4" x14ac:dyDescent="0.2">
      <c r="A1" s="933" t="s">
        <v>509</v>
      </c>
      <c r="B1" s="933"/>
      <c r="C1" s="933"/>
      <c r="D1" s="933"/>
    </row>
    <row r="2" spans="1:4" ht="13.5" thickBot="1" x14ac:dyDescent="0.25">
      <c r="A2" s="934" t="s">
        <v>510</v>
      </c>
      <c r="B2" s="934"/>
      <c r="C2" s="934"/>
      <c r="D2" s="934"/>
    </row>
    <row r="3" spans="1:4" ht="14.25" thickTop="1" thickBot="1" x14ac:dyDescent="0.25">
      <c r="A3" s="935" t="s">
        <v>511</v>
      </c>
      <c r="B3" s="937" t="s">
        <v>512</v>
      </c>
      <c r="C3" s="939" t="s">
        <v>513</v>
      </c>
      <c r="D3" s="940"/>
    </row>
    <row r="4" spans="1:4" ht="13.5" thickBot="1" x14ac:dyDescent="0.25">
      <c r="A4" s="936"/>
      <c r="B4" s="938"/>
      <c r="C4" s="590" t="s">
        <v>511</v>
      </c>
      <c r="D4" s="591" t="s">
        <v>514</v>
      </c>
    </row>
    <row r="5" spans="1:4" x14ac:dyDescent="0.2">
      <c r="A5" s="592" t="s">
        <v>80</v>
      </c>
      <c r="B5" s="593" t="s">
        <v>81</v>
      </c>
      <c r="C5" s="594" t="s">
        <v>72</v>
      </c>
      <c r="D5" s="595" t="s">
        <v>73</v>
      </c>
    </row>
    <row r="6" spans="1:4" x14ac:dyDescent="0.2">
      <c r="A6" s="596" t="s">
        <v>98</v>
      </c>
      <c r="B6" s="597" t="s">
        <v>99</v>
      </c>
      <c r="C6" s="598" t="s">
        <v>96</v>
      </c>
      <c r="D6" s="599" t="s">
        <v>97</v>
      </c>
    </row>
    <row r="7" spans="1:4" x14ac:dyDescent="0.2">
      <c r="A7" s="592" t="s">
        <v>100</v>
      </c>
      <c r="B7" s="593" t="s">
        <v>101</v>
      </c>
      <c r="C7" s="594" t="s">
        <v>98</v>
      </c>
      <c r="D7" s="595" t="s">
        <v>99</v>
      </c>
    </row>
    <row r="8" spans="1:4" x14ac:dyDescent="0.2">
      <c r="A8" s="592" t="s">
        <v>102</v>
      </c>
      <c r="B8" s="593" t="s">
        <v>103</v>
      </c>
      <c r="C8" s="594" t="s">
        <v>100</v>
      </c>
      <c r="D8" s="595" t="s">
        <v>101</v>
      </c>
    </row>
    <row r="9" spans="1:4" x14ac:dyDescent="0.2">
      <c r="A9" s="592" t="s">
        <v>104</v>
      </c>
      <c r="B9" s="593" t="s">
        <v>105</v>
      </c>
      <c r="C9" s="594" t="s">
        <v>102</v>
      </c>
      <c r="D9" s="595" t="s">
        <v>103</v>
      </c>
    </row>
    <row r="10" spans="1:4" x14ac:dyDescent="0.2">
      <c r="A10" s="592" t="s">
        <v>107</v>
      </c>
      <c r="B10" s="593" t="s">
        <v>108</v>
      </c>
      <c r="C10" s="594" t="s">
        <v>98</v>
      </c>
      <c r="D10" s="595" t="s">
        <v>99</v>
      </c>
    </row>
    <row r="11" spans="1:4" x14ac:dyDescent="0.2">
      <c r="A11" s="592" t="s">
        <v>109</v>
      </c>
      <c r="B11" s="600" t="s">
        <v>110</v>
      </c>
      <c r="C11" s="594" t="s">
        <v>515</v>
      </c>
      <c r="D11" s="595" t="s">
        <v>516</v>
      </c>
    </row>
    <row r="12" spans="1:4" x14ac:dyDescent="0.2">
      <c r="A12" s="675" t="s">
        <v>111</v>
      </c>
      <c r="B12" s="676" t="s">
        <v>518</v>
      </c>
      <c r="C12" s="677" t="s">
        <v>96</v>
      </c>
      <c r="D12" s="678" t="s">
        <v>97</v>
      </c>
    </row>
    <row r="13" spans="1:4" x14ac:dyDescent="0.2">
      <c r="A13" s="592" t="s">
        <v>113</v>
      </c>
      <c r="B13" s="593" t="s">
        <v>517</v>
      </c>
      <c r="C13" s="594" t="s">
        <v>111</v>
      </c>
      <c r="D13" s="595" t="s">
        <v>518</v>
      </c>
    </row>
    <row r="14" spans="1:4" x14ac:dyDescent="0.2">
      <c r="A14" s="592" t="s">
        <v>115</v>
      </c>
      <c r="B14" s="600" t="s">
        <v>519</v>
      </c>
      <c r="C14" s="594" t="s">
        <v>520</v>
      </c>
      <c r="D14" s="595" t="s">
        <v>521</v>
      </c>
    </row>
    <row r="15" spans="1:4" x14ac:dyDescent="0.2">
      <c r="A15" s="592" t="s">
        <v>332</v>
      </c>
      <c r="B15" s="593" t="s">
        <v>117</v>
      </c>
      <c r="C15" s="601" t="s">
        <v>331</v>
      </c>
      <c r="D15" s="602" t="s">
        <v>116</v>
      </c>
    </row>
    <row r="16" spans="1:4" x14ac:dyDescent="0.2">
      <c r="A16" s="592" t="s">
        <v>118</v>
      </c>
      <c r="B16" s="593" t="s">
        <v>119</v>
      </c>
      <c r="C16" s="601" t="s">
        <v>331</v>
      </c>
      <c r="D16" s="602" t="s">
        <v>116</v>
      </c>
    </row>
    <row r="17" spans="1:4" x14ac:dyDescent="0.2">
      <c r="A17" s="594" t="s">
        <v>120</v>
      </c>
      <c r="B17" s="593" t="s">
        <v>121</v>
      </c>
      <c r="C17" s="603" t="s">
        <v>118</v>
      </c>
      <c r="D17" s="604" t="s">
        <v>119</v>
      </c>
    </row>
    <row r="18" spans="1:4" x14ac:dyDescent="0.2">
      <c r="A18" s="605" t="s">
        <v>125</v>
      </c>
      <c r="B18" s="606" t="s">
        <v>522</v>
      </c>
      <c r="C18" s="607" t="s">
        <v>432</v>
      </c>
      <c r="D18" s="608" t="s">
        <v>95</v>
      </c>
    </row>
    <row r="19" spans="1:4" x14ac:dyDescent="0.2">
      <c r="A19" s="592" t="s">
        <v>127</v>
      </c>
      <c r="B19" s="593" t="s">
        <v>128</v>
      </c>
      <c r="C19" s="594" t="s">
        <v>125</v>
      </c>
      <c r="D19" s="595" t="s">
        <v>523</v>
      </c>
    </row>
    <row r="20" spans="1:4" x14ac:dyDescent="0.2">
      <c r="A20" s="675" t="s">
        <v>760</v>
      </c>
      <c r="B20" s="680" t="s">
        <v>859</v>
      </c>
      <c r="C20" s="677" t="s">
        <v>305</v>
      </c>
      <c r="D20" s="678" t="s">
        <v>70</v>
      </c>
    </row>
    <row r="21" spans="1:4" x14ac:dyDescent="0.2">
      <c r="A21" s="609" t="s">
        <v>129</v>
      </c>
      <c r="B21" s="610" t="s">
        <v>524</v>
      </c>
      <c r="C21" s="611" t="s">
        <v>305</v>
      </c>
      <c r="D21" s="612" t="s">
        <v>70</v>
      </c>
    </row>
    <row r="22" spans="1:4" x14ac:dyDescent="0.2">
      <c r="A22" s="613" t="s">
        <v>131</v>
      </c>
      <c r="B22" s="604" t="s">
        <v>525</v>
      </c>
      <c r="C22" s="611" t="s">
        <v>129</v>
      </c>
      <c r="D22" s="612" t="s">
        <v>524</v>
      </c>
    </row>
    <row r="23" spans="1:4" x14ac:dyDescent="0.2">
      <c r="A23" s="613" t="s">
        <v>133</v>
      </c>
      <c r="B23" s="614" t="s">
        <v>526</v>
      </c>
      <c r="C23" s="615" t="s">
        <v>131</v>
      </c>
      <c r="D23" s="602" t="s">
        <v>525</v>
      </c>
    </row>
    <row r="24" spans="1:4" x14ac:dyDescent="0.2">
      <c r="A24" s="613" t="s">
        <v>135</v>
      </c>
      <c r="B24" s="614" t="s">
        <v>136</v>
      </c>
      <c r="C24" s="616" t="s">
        <v>133</v>
      </c>
      <c r="D24" s="617" t="s">
        <v>526</v>
      </c>
    </row>
    <row r="25" spans="1:4" x14ac:dyDescent="0.2">
      <c r="A25" s="618" t="s">
        <v>137</v>
      </c>
      <c r="B25" s="619" t="s">
        <v>138</v>
      </c>
      <c r="C25" s="616" t="s">
        <v>135</v>
      </c>
      <c r="D25" s="617" t="s">
        <v>136</v>
      </c>
    </row>
    <row r="26" spans="1:4" x14ac:dyDescent="0.2">
      <c r="A26" s="613" t="s">
        <v>139</v>
      </c>
      <c r="B26" s="614" t="s">
        <v>140</v>
      </c>
      <c r="C26" s="616" t="s">
        <v>137</v>
      </c>
      <c r="D26" s="617" t="s">
        <v>138</v>
      </c>
    </row>
    <row r="27" spans="1:4" x14ac:dyDescent="0.2">
      <c r="A27" s="618" t="s">
        <v>141</v>
      </c>
      <c r="B27" s="619" t="s">
        <v>142</v>
      </c>
      <c r="C27" s="616" t="s">
        <v>139</v>
      </c>
      <c r="D27" s="617" t="s">
        <v>140</v>
      </c>
    </row>
    <row r="28" spans="1:4" ht="22.5" x14ac:dyDescent="0.2">
      <c r="A28" s="605" t="s">
        <v>143</v>
      </c>
      <c r="B28" s="606" t="s">
        <v>144</v>
      </c>
      <c r="C28" s="607" t="s">
        <v>527</v>
      </c>
      <c r="D28" s="620" t="s">
        <v>528</v>
      </c>
    </row>
    <row r="29" spans="1:4" x14ac:dyDescent="0.2">
      <c r="A29" s="679" t="s">
        <v>625</v>
      </c>
      <c r="B29" s="680" t="s">
        <v>626</v>
      </c>
      <c r="C29" s="681" t="s">
        <v>529</v>
      </c>
      <c r="D29" s="682" t="s">
        <v>90</v>
      </c>
    </row>
    <row r="30" spans="1:4" x14ac:dyDescent="0.2">
      <c r="A30" s="613" t="s">
        <v>145</v>
      </c>
      <c r="B30" s="604" t="s">
        <v>146</v>
      </c>
      <c r="C30" s="594" t="s">
        <v>143</v>
      </c>
      <c r="D30" s="602" t="s">
        <v>144</v>
      </c>
    </row>
    <row r="31" spans="1:4" x14ac:dyDescent="0.2">
      <c r="A31" s="592" t="s">
        <v>149</v>
      </c>
      <c r="B31" s="593" t="s">
        <v>150</v>
      </c>
      <c r="C31" s="603" t="s">
        <v>76</v>
      </c>
      <c r="D31" s="622" t="s">
        <v>77</v>
      </c>
    </row>
    <row r="32" spans="1:4" x14ac:dyDescent="0.2">
      <c r="A32" s="592" t="s">
        <v>151</v>
      </c>
      <c r="B32" s="593" t="s">
        <v>152</v>
      </c>
      <c r="C32" s="594" t="s">
        <v>149</v>
      </c>
      <c r="D32" s="595" t="s">
        <v>150</v>
      </c>
    </row>
    <row r="33" spans="1:4" x14ac:dyDescent="0.2">
      <c r="A33" s="592" t="s">
        <v>153</v>
      </c>
      <c r="B33" s="593" t="s">
        <v>530</v>
      </c>
      <c r="C33" s="594" t="s">
        <v>151</v>
      </c>
      <c r="D33" s="595" t="s">
        <v>152</v>
      </c>
    </row>
    <row r="34" spans="1:4" x14ac:dyDescent="0.2">
      <c r="A34" s="621" t="s">
        <v>428</v>
      </c>
      <c r="B34" s="593" t="s">
        <v>326</v>
      </c>
      <c r="C34" s="603" t="s">
        <v>76</v>
      </c>
      <c r="D34" s="623" t="s">
        <v>77</v>
      </c>
    </row>
    <row r="35" spans="1:4" x14ac:dyDescent="0.2">
      <c r="A35" s="592" t="s">
        <v>531</v>
      </c>
      <c r="B35" s="593" t="s">
        <v>324</v>
      </c>
      <c r="C35" s="594" t="s">
        <v>157</v>
      </c>
      <c r="D35" s="595" t="s">
        <v>532</v>
      </c>
    </row>
    <row r="36" spans="1:4" x14ac:dyDescent="0.2">
      <c r="A36" s="592" t="s">
        <v>533</v>
      </c>
      <c r="B36" s="593" t="s">
        <v>534</v>
      </c>
      <c r="C36" s="603" t="s">
        <v>76</v>
      </c>
      <c r="D36" s="622" t="s">
        <v>77</v>
      </c>
    </row>
    <row r="37" spans="1:4" x14ac:dyDescent="0.2">
      <c r="A37" s="592" t="s">
        <v>426</v>
      </c>
      <c r="B37" s="593" t="s">
        <v>328</v>
      </c>
      <c r="C37" s="603" t="s">
        <v>76</v>
      </c>
      <c r="D37" s="622" t="s">
        <v>77</v>
      </c>
    </row>
    <row r="38" spans="1:4" x14ac:dyDescent="0.2">
      <c r="A38" s="592" t="s">
        <v>427</v>
      </c>
      <c r="B38" s="593" t="s">
        <v>535</v>
      </c>
      <c r="C38" s="603" t="s">
        <v>155</v>
      </c>
      <c r="D38" s="622" t="s">
        <v>77</v>
      </c>
    </row>
    <row r="39" spans="1:4" x14ac:dyDescent="0.2">
      <c r="A39" s="592" t="s">
        <v>159</v>
      </c>
      <c r="B39" s="593" t="s">
        <v>160</v>
      </c>
      <c r="C39" s="594" t="s">
        <v>80</v>
      </c>
      <c r="D39" s="595" t="s">
        <v>81</v>
      </c>
    </row>
    <row r="40" spans="1:4" x14ac:dyDescent="0.2">
      <c r="A40" s="592" t="s">
        <v>161</v>
      </c>
      <c r="B40" s="593" t="s">
        <v>162</v>
      </c>
      <c r="C40" s="594" t="s">
        <v>159</v>
      </c>
      <c r="D40" s="595" t="s">
        <v>160</v>
      </c>
    </row>
    <row r="41" spans="1:4" x14ac:dyDescent="0.2">
      <c r="A41" s="592" t="s">
        <v>163</v>
      </c>
      <c r="B41" s="593" t="s">
        <v>164</v>
      </c>
      <c r="C41" s="594" t="s">
        <v>161</v>
      </c>
      <c r="D41" s="595" t="s">
        <v>162</v>
      </c>
    </row>
    <row r="42" spans="1:4" x14ac:dyDescent="0.2">
      <c r="A42" s="592" t="s">
        <v>165</v>
      </c>
      <c r="B42" s="593" t="s">
        <v>166</v>
      </c>
      <c r="C42" s="594" t="s">
        <v>163</v>
      </c>
      <c r="D42" s="595" t="s">
        <v>164</v>
      </c>
    </row>
    <row r="43" spans="1:4" x14ac:dyDescent="0.2">
      <c r="A43" s="592" t="s">
        <v>167</v>
      </c>
      <c r="B43" s="593" t="s">
        <v>168</v>
      </c>
      <c r="C43" s="594" t="s">
        <v>165</v>
      </c>
      <c r="D43" s="595" t="s">
        <v>166</v>
      </c>
    </row>
    <row r="44" spans="1:4" x14ac:dyDescent="0.2">
      <c r="A44" s="592" t="s">
        <v>169</v>
      </c>
      <c r="B44" s="593" t="s">
        <v>170</v>
      </c>
      <c r="C44" s="594" t="s">
        <v>167</v>
      </c>
      <c r="D44" s="595" t="s">
        <v>168</v>
      </c>
    </row>
    <row r="45" spans="1:4" x14ac:dyDescent="0.2">
      <c r="A45" s="592" t="s">
        <v>171</v>
      </c>
      <c r="B45" s="593" t="s">
        <v>172</v>
      </c>
      <c r="C45" s="594" t="s">
        <v>169</v>
      </c>
      <c r="D45" s="595" t="s">
        <v>170</v>
      </c>
    </row>
    <row r="46" spans="1:4" x14ac:dyDescent="0.2">
      <c r="A46" s="645" t="s">
        <v>84</v>
      </c>
      <c r="B46" s="646" t="s">
        <v>85</v>
      </c>
      <c r="C46" s="647"/>
      <c r="D46" s="648" t="s">
        <v>569</v>
      </c>
    </row>
    <row r="47" spans="1:4" x14ac:dyDescent="0.2">
      <c r="A47" s="592" t="s">
        <v>173</v>
      </c>
      <c r="B47" s="593" t="s">
        <v>174</v>
      </c>
      <c r="C47" s="594" t="s">
        <v>84</v>
      </c>
      <c r="D47" s="595" t="s">
        <v>85</v>
      </c>
    </row>
    <row r="48" spans="1:4" x14ac:dyDescent="0.2">
      <c r="A48" s="592" t="s">
        <v>175</v>
      </c>
      <c r="B48" s="593" t="s">
        <v>176</v>
      </c>
      <c r="C48" s="594" t="s">
        <v>173</v>
      </c>
      <c r="D48" s="595" t="s">
        <v>174</v>
      </c>
    </row>
    <row r="49" spans="1:4" x14ac:dyDescent="0.2">
      <c r="A49" s="592" t="s">
        <v>177</v>
      </c>
      <c r="B49" s="593" t="s">
        <v>178</v>
      </c>
      <c r="C49" s="594" t="s">
        <v>175</v>
      </c>
      <c r="D49" s="595" t="s">
        <v>176</v>
      </c>
    </row>
    <row r="50" spans="1:4" x14ac:dyDescent="0.2">
      <c r="A50" s="675" t="s">
        <v>220</v>
      </c>
      <c r="B50" s="680" t="s">
        <v>221</v>
      </c>
      <c r="C50" s="677" t="s">
        <v>78</v>
      </c>
      <c r="D50" s="678" t="s">
        <v>79</v>
      </c>
    </row>
    <row r="51" spans="1:4" x14ac:dyDescent="0.2">
      <c r="A51" s="683" t="s">
        <v>753</v>
      </c>
      <c r="B51" s="684" t="s">
        <v>755</v>
      </c>
      <c r="C51" s="685" t="s">
        <v>226</v>
      </c>
      <c r="D51" s="686" t="s">
        <v>227</v>
      </c>
    </row>
    <row r="52" spans="1:4" x14ac:dyDescent="0.2">
      <c r="A52" s="683" t="s">
        <v>756</v>
      </c>
      <c r="B52" s="684" t="s">
        <v>757</v>
      </c>
      <c r="C52" s="685" t="s">
        <v>753</v>
      </c>
      <c r="D52" s="686" t="s">
        <v>754</v>
      </c>
    </row>
    <row r="53" spans="1:4" x14ac:dyDescent="0.2">
      <c r="A53" s="683" t="s">
        <v>758</v>
      </c>
      <c r="B53" s="684" t="s">
        <v>831</v>
      </c>
      <c r="C53" s="685" t="s">
        <v>756</v>
      </c>
      <c r="D53" s="686" t="s">
        <v>757</v>
      </c>
    </row>
    <row r="54" spans="1:4" x14ac:dyDescent="0.2">
      <c r="A54" s="683" t="s">
        <v>155</v>
      </c>
      <c r="B54" s="684" t="s">
        <v>860</v>
      </c>
      <c r="C54" s="685" t="s">
        <v>76</v>
      </c>
      <c r="D54" s="686" t="s">
        <v>77</v>
      </c>
    </row>
    <row r="55" spans="1:4" x14ac:dyDescent="0.2">
      <c r="A55" s="624" t="s">
        <v>196</v>
      </c>
      <c r="B55" s="625" t="s">
        <v>197</v>
      </c>
      <c r="C55" s="626" t="s">
        <v>194</v>
      </c>
      <c r="D55" s="627" t="s">
        <v>536</v>
      </c>
    </row>
    <row r="56" spans="1:4" x14ac:dyDescent="0.2">
      <c r="A56" s="628" t="s">
        <v>198</v>
      </c>
      <c r="B56" s="629" t="s">
        <v>199</v>
      </c>
      <c r="C56" s="630" t="s">
        <v>196</v>
      </c>
      <c r="D56" s="631" t="s">
        <v>537</v>
      </c>
    </row>
    <row r="57" spans="1:4" x14ac:dyDescent="0.2">
      <c r="A57" s="632" t="s">
        <v>202</v>
      </c>
      <c r="B57" s="633" t="s">
        <v>203</v>
      </c>
      <c r="C57" s="626" t="s">
        <v>538</v>
      </c>
      <c r="D57" s="627" t="s">
        <v>201</v>
      </c>
    </row>
    <row r="58" spans="1:4" x14ac:dyDescent="0.2">
      <c r="A58" s="632" t="s">
        <v>210</v>
      </c>
      <c r="B58" s="633" t="s">
        <v>539</v>
      </c>
      <c r="C58" s="626" t="s">
        <v>196</v>
      </c>
      <c r="D58" s="627" t="s">
        <v>540</v>
      </c>
    </row>
    <row r="59" spans="1:4" x14ac:dyDescent="0.2">
      <c r="A59" s="621" t="s">
        <v>243</v>
      </c>
      <c r="B59" s="634" t="s">
        <v>541</v>
      </c>
      <c r="C59" s="635" t="s">
        <v>194</v>
      </c>
      <c r="D59" s="636" t="s">
        <v>195</v>
      </c>
    </row>
    <row r="60" spans="1:4" x14ac:dyDescent="0.2">
      <c r="A60" s="621" t="s">
        <v>245</v>
      </c>
      <c r="B60" s="634" t="s">
        <v>542</v>
      </c>
      <c r="C60" s="635" t="s">
        <v>243</v>
      </c>
      <c r="D60" s="636" t="s">
        <v>244</v>
      </c>
    </row>
    <row r="61" spans="1:4" x14ac:dyDescent="0.2">
      <c r="A61" s="621" t="s">
        <v>249</v>
      </c>
      <c r="B61" s="637" t="s">
        <v>543</v>
      </c>
      <c r="C61" s="635" t="s">
        <v>247</v>
      </c>
      <c r="D61" s="638" t="s">
        <v>544</v>
      </c>
    </row>
    <row r="62" spans="1:4" x14ac:dyDescent="0.2">
      <c r="A62" s="621" t="s">
        <v>458</v>
      </c>
      <c r="B62" s="634" t="s">
        <v>545</v>
      </c>
      <c r="C62" s="635" t="s">
        <v>460</v>
      </c>
      <c r="D62" s="636" t="s">
        <v>251</v>
      </c>
    </row>
    <row r="63" spans="1:4" x14ac:dyDescent="0.2">
      <c r="A63" s="621" t="s">
        <v>256</v>
      </c>
      <c r="B63" s="634" t="s">
        <v>546</v>
      </c>
      <c r="C63" s="635" t="s">
        <v>463</v>
      </c>
      <c r="D63" s="636" t="s">
        <v>255</v>
      </c>
    </row>
    <row r="64" spans="1:4" x14ac:dyDescent="0.2">
      <c r="A64" s="621" t="s">
        <v>259</v>
      </c>
      <c r="B64" s="634" t="s">
        <v>547</v>
      </c>
      <c r="C64" s="635" t="s">
        <v>196</v>
      </c>
      <c r="D64" s="636" t="s">
        <v>197</v>
      </c>
    </row>
    <row r="65" spans="1:4" ht="33.75" x14ac:dyDescent="0.2">
      <c r="A65" s="639" t="s">
        <v>399</v>
      </c>
      <c r="B65" s="640" t="s">
        <v>548</v>
      </c>
      <c r="C65" s="641" t="s">
        <v>549</v>
      </c>
      <c r="D65" s="642" t="s">
        <v>550</v>
      </c>
    </row>
    <row r="66" spans="1:4" ht="22.5" x14ac:dyDescent="0.2">
      <c r="A66" s="639" t="s">
        <v>400</v>
      </c>
      <c r="B66" s="640" t="s">
        <v>551</v>
      </c>
      <c r="C66" s="641" t="s">
        <v>394</v>
      </c>
      <c r="D66" s="642" t="s">
        <v>278</v>
      </c>
    </row>
    <row r="67" spans="1:4" ht="22.5" x14ac:dyDescent="0.2">
      <c r="A67" s="639" t="s">
        <v>401</v>
      </c>
      <c r="B67" s="640" t="s">
        <v>552</v>
      </c>
      <c r="C67" s="641" t="s">
        <v>553</v>
      </c>
      <c r="D67" s="642" t="s">
        <v>554</v>
      </c>
    </row>
    <row r="68" spans="1:4" ht="22.5" x14ac:dyDescent="0.2">
      <c r="A68" s="639" t="s">
        <v>402</v>
      </c>
      <c r="B68" s="640" t="s">
        <v>555</v>
      </c>
      <c r="C68" s="641" t="s">
        <v>556</v>
      </c>
      <c r="D68" s="642" t="s">
        <v>554</v>
      </c>
    </row>
    <row r="69" spans="1:4" ht="22.5" x14ac:dyDescent="0.2">
      <c r="A69" s="639" t="s">
        <v>403</v>
      </c>
      <c r="B69" s="640" t="s">
        <v>286</v>
      </c>
      <c r="C69" s="641" t="s">
        <v>557</v>
      </c>
      <c r="D69" s="642" t="s">
        <v>554</v>
      </c>
    </row>
    <row r="70" spans="1:4" ht="22.5" x14ac:dyDescent="0.2">
      <c r="A70" s="639" t="s">
        <v>404</v>
      </c>
      <c r="B70" s="640" t="s">
        <v>287</v>
      </c>
      <c r="C70" s="641" t="s">
        <v>558</v>
      </c>
      <c r="D70" s="642" t="s">
        <v>554</v>
      </c>
    </row>
    <row r="71" spans="1:4" x14ac:dyDescent="0.2">
      <c r="A71" s="621" t="s">
        <v>408</v>
      </c>
      <c r="B71" s="634" t="s">
        <v>559</v>
      </c>
      <c r="C71" s="635" t="s">
        <v>407</v>
      </c>
      <c r="D71" s="636" t="s">
        <v>560</v>
      </c>
    </row>
    <row r="72" spans="1:4" x14ac:dyDescent="0.2">
      <c r="A72" s="621" t="s">
        <v>409</v>
      </c>
      <c r="B72" s="634" t="s">
        <v>561</v>
      </c>
      <c r="C72" s="635" t="s">
        <v>408</v>
      </c>
      <c r="D72" s="636" t="s">
        <v>265</v>
      </c>
    </row>
    <row r="73" spans="1:4" x14ac:dyDescent="0.2">
      <c r="A73" s="621" t="s">
        <v>267</v>
      </c>
      <c r="B73" s="634" t="s">
        <v>562</v>
      </c>
      <c r="C73" s="635" t="s">
        <v>409</v>
      </c>
      <c r="D73" s="636" t="s">
        <v>266</v>
      </c>
    </row>
    <row r="74" spans="1:4" x14ac:dyDescent="0.2">
      <c r="A74" s="621" t="s">
        <v>411</v>
      </c>
      <c r="B74" s="634" t="s">
        <v>563</v>
      </c>
      <c r="C74" s="635" t="s">
        <v>410</v>
      </c>
      <c r="D74" s="636" t="s">
        <v>564</v>
      </c>
    </row>
    <row r="75" spans="1:4" x14ac:dyDescent="0.2">
      <c r="A75" s="621" t="s">
        <v>412</v>
      </c>
      <c r="B75" s="634" t="s">
        <v>565</v>
      </c>
      <c r="C75" s="635" t="s">
        <v>411</v>
      </c>
      <c r="D75" s="636" t="s">
        <v>270</v>
      </c>
    </row>
    <row r="76" spans="1:4" x14ac:dyDescent="0.2">
      <c r="A76" s="621" t="s">
        <v>272</v>
      </c>
      <c r="B76" s="634" t="s">
        <v>566</v>
      </c>
      <c r="C76" s="635" t="s">
        <v>412</v>
      </c>
      <c r="D76" s="636" t="s">
        <v>271</v>
      </c>
    </row>
    <row r="77" spans="1:4" x14ac:dyDescent="0.2">
      <c r="A77" s="621" t="s">
        <v>415</v>
      </c>
      <c r="B77" s="634" t="s">
        <v>567</v>
      </c>
      <c r="C77" s="635" t="s">
        <v>414</v>
      </c>
      <c r="D77" s="636" t="s">
        <v>314</v>
      </c>
    </row>
    <row r="78" spans="1:4" x14ac:dyDescent="0.2">
      <c r="A78" s="621" t="s">
        <v>416</v>
      </c>
      <c r="B78" s="634" t="s">
        <v>568</v>
      </c>
      <c r="C78" s="635" t="s">
        <v>415</v>
      </c>
      <c r="D78" s="636" t="s">
        <v>315</v>
      </c>
    </row>
    <row r="79" spans="1:4" x14ac:dyDescent="0.2">
      <c r="A79" s="621" t="s">
        <v>418</v>
      </c>
      <c r="B79" s="643" t="s">
        <v>842</v>
      </c>
      <c r="C79" s="644" t="s">
        <v>417</v>
      </c>
      <c r="D79" s="636" t="s">
        <v>848</v>
      </c>
    </row>
    <row r="80" spans="1:4" x14ac:dyDescent="0.2">
      <c r="A80" s="621" t="s">
        <v>419</v>
      </c>
      <c r="B80" s="643" t="s">
        <v>843</v>
      </c>
      <c r="C80" s="644" t="s">
        <v>418</v>
      </c>
      <c r="D80" s="636" t="s">
        <v>842</v>
      </c>
    </row>
    <row r="81" spans="1:4" x14ac:dyDescent="0.2">
      <c r="A81" s="621" t="s">
        <v>420</v>
      </c>
      <c r="B81" s="643" t="s">
        <v>844</v>
      </c>
      <c r="C81" s="644" t="s">
        <v>419</v>
      </c>
      <c r="D81" s="636" t="s">
        <v>843</v>
      </c>
    </row>
    <row r="84" spans="1:4" ht="18" x14ac:dyDescent="0.25">
      <c r="B84" s="588"/>
      <c r="C84" s="589"/>
      <c r="D84" s="589"/>
    </row>
  </sheetData>
  <sheetProtection selectLockedCells="1" selectUnlockedCells="1"/>
  <protectedRanges>
    <protectedRange sqref="D59:D78" name="Tartomány1_2_1"/>
  </protectedRanges>
  <mergeCells count="5"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110" orientation="landscape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SZAK</vt:lpstr>
      <vt:lpstr>bűnüldözés</vt:lpstr>
      <vt:lpstr>bűnügyi felderítő</vt:lpstr>
      <vt:lpstr>gazdasági nyomozó</vt:lpstr>
      <vt:lpstr>kibernyomozó</vt:lpstr>
      <vt:lpstr>adó-és pénzügyi nyomozó </vt:lpstr>
      <vt:lpstr>Előtanulmányi rend</vt:lpstr>
      <vt:lpstr>'adó-és pénzügyi nyomozó '!Nyomtatási_terület</vt:lpstr>
      <vt:lpstr>'bűnügyi felderítő'!Nyomtatási_terület</vt:lpstr>
      <vt:lpstr>bűnüldözés!Nyomtatási_terület</vt:lpstr>
      <vt:lpstr>'gazdasági nyomozó'!Nyomtatási_terület</vt:lpstr>
      <vt:lpstr>kibernyomozó!Nyomtatási_terület</vt:lpstr>
      <vt:lpstr>SZAK!Nyomtatási_terület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cp:lastPrinted>2023-06-27T13:11:30Z</cp:lastPrinted>
  <dcterms:created xsi:type="dcterms:W3CDTF">2013-03-06T07:49:00Z</dcterms:created>
  <dcterms:modified xsi:type="dcterms:W3CDTF">2025-07-14T13:13:42Z</dcterms:modified>
</cp:coreProperties>
</file>